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07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45621"/>
</workbook>
</file>

<file path=xl/calcChain.xml><?xml version="1.0" encoding="utf-8"?>
<calcChain xmlns="http://schemas.openxmlformats.org/spreadsheetml/2006/main">
  <c r="D57" i="1" l="1"/>
  <c r="B57" i="1"/>
  <c r="A57" i="1"/>
  <c r="D56" i="1"/>
  <c r="A56" i="1"/>
  <c r="F55" i="1"/>
  <c r="D55" i="1"/>
  <c r="A55" i="1"/>
  <c r="B52" i="1"/>
  <c r="O47" i="1"/>
  <c r="N47" i="1"/>
  <c r="M47" i="1"/>
  <c r="L47" i="1"/>
  <c r="K47" i="1"/>
  <c r="J47" i="1"/>
  <c r="I47" i="1"/>
  <c r="H47" i="1"/>
  <c r="G47" i="1"/>
  <c r="F47" i="1"/>
  <c r="H56" i="1" s="1"/>
  <c r="E47" i="1"/>
  <c r="H55" i="1" s="1"/>
  <c r="D47" i="1"/>
  <c r="B56" i="1" s="1"/>
  <c r="C47" i="1"/>
  <c r="B47" i="1"/>
  <c r="B55" i="1" s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O39" i="1"/>
  <c r="O45" i="1" s="1"/>
  <c r="N39" i="1"/>
  <c r="N45" i="1" s="1"/>
  <c r="M39" i="1"/>
  <c r="M45" i="1" s="1"/>
  <c r="L39" i="1"/>
  <c r="L45" i="1" s="1"/>
  <c r="K39" i="1"/>
  <c r="J39" i="1"/>
  <c r="I39" i="1"/>
  <c r="H39" i="1"/>
  <c r="G39" i="1"/>
  <c r="F39" i="1"/>
  <c r="F45" i="1" s="1"/>
  <c r="E39" i="1"/>
  <c r="E45" i="1" s="1"/>
  <c r="D39" i="1"/>
  <c r="D45" i="1" s="1"/>
  <c r="I45" i="1" s="1"/>
  <c r="C39" i="1"/>
  <c r="B39" i="1"/>
  <c r="B45" i="1" s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O38" i="1" s="1"/>
  <c r="N35" i="1"/>
  <c r="N38" i="1" s="1"/>
  <c r="M35" i="1"/>
  <c r="M38" i="1" s="1"/>
  <c r="L35" i="1"/>
  <c r="L38" i="1" s="1"/>
  <c r="K35" i="1"/>
  <c r="J35" i="1"/>
  <c r="I35" i="1"/>
  <c r="H35" i="1"/>
  <c r="G35" i="1"/>
  <c r="F35" i="1"/>
  <c r="F38" i="1" s="1"/>
  <c r="E35" i="1"/>
  <c r="E38" i="1" s="1"/>
  <c r="D35" i="1"/>
  <c r="D38" i="1" s="1"/>
  <c r="C35" i="1"/>
  <c r="B35" i="1"/>
  <c r="B38" i="1" s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O28" i="1"/>
  <c r="O34" i="1" s="1"/>
  <c r="N28" i="1"/>
  <c r="N34" i="1" s="1"/>
  <c r="M28" i="1"/>
  <c r="M34" i="1" s="1"/>
  <c r="L28" i="1"/>
  <c r="L34" i="1" s="1"/>
  <c r="K28" i="1"/>
  <c r="J28" i="1"/>
  <c r="I28" i="1"/>
  <c r="H28" i="1"/>
  <c r="G28" i="1"/>
  <c r="F28" i="1"/>
  <c r="F34" i="1" s="1"/>
  <c r="E28" i="1"/>
  <c r="E34" i="1" s="1"/>
  <c r="D28" i="1"/>
  <c r="D34" i="1" s="1"/>
  <c r="C28" i="1"/>
  <c r="B28" i="1"/>
  <c r="B34" i="1" s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O20" i="1"/>
  <c r="O27" i="1" s="1"/>
  <c r="N20" i="1"/>
  <c r="N27" i="1" s="1"/>
  <c r="M20" i="1"/>
  <c r="M27" i="1" s="1"/>
  <c r="L20" i="1"/>
  <c r="L27" i="1" s="1"/>
  <c r="K20" i="1"/>
  <c r="J20" i="1"/>
  <c r="I20" i="1"/>
  <c r="H20" i="1"/>
  <c r="G20" i="1"/>
  <c r="F20" i="1"/>
  <c r="F27" i="1" s="1"/>
  <c r="E20" i="1"/>
  <c r="E27" i="1" s="1"/>
  <c r="D20" i="1"/>
  <c r="D27" i="1" s="1"/>
  <c r="I27" i="1" s="1"/>
  <c r="C20" i="1"/>
  <c r="B20" i="1"/>
  <c r="B27" i="1" s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O10" i="1"/>
  <c r="O19" i="1" s="1"/>
  <c r="N10" i="1"/>
  <c r="N19" i="1" s="1"/>
  <c r="M10" i="1"/>
  <c r="M19" i="1" s="1"/>
  <c r="L10" i="1"/>
  <c r="L19" i="1" s="1"/>
  <c r="K10" i="1"/>
  <c r="J10" i="1"/>
  <c r="I10" i="1"/>
  <c r="H10" i="1"/>
  <c r="G10" i="1"/>
  <c r="F10" i="1"/>
  <c r="F19" i="1" s="1"/>
  <c r="E10" i="1"/>
  <c r="E19" i="1" s="1"/>
  <c r="D10" i="1"/>
  <c r="D19" i="1" s="1"/>
  <c r="C10" i="1"/>
  <c r="B10" i="1"/>
  <c r="B19" i="1" s="1"/>
  <c r="N7" i="1"/>
  <c r="I6" i="1"/>
  <c r="G6" i="1"/>
  <c r="E6" i="1"/>
  <c r="H53" i="1" s="1"/>
  <c r="J5" i="1"/>
  <c r="K3" i="1"/>
  <c r="I19" i="1" l="1"/>
  <c r="I34" i="1"/>
  <c r="I38" i="1"/>
  <c r="C38" i="1"/>
  <c r="G38" i="1"/>
  <c r="J38" i="1"/>
  <c r="G45" i="1"/>
  <c r="J45" i="1"/>
  <c r="C45" i="1"/>
  <c r="J34" i="1"/>
  <c r="C34" i="1"/>
  <c r="G34" i="1"/>
  <c r="J19" i="1"/>
  <c r="C19" i="1"/>
  <c r="G19" i="1"/>
  <c r="G27" i="1"/>
  <c r="J27" i="1"/>
  <c r="C27" i="1"/>
  <c r="K45" i="1" l="1"/>
  <c r="H45" i="1"/>
  <c r="K34" i="1"/>
  <c r="H34" i="1"/>
  <c r="H38" i="1"/>
  <c r="K38" i="1"/>
  <c r="K19" i="1"/>
  <c r="H19" i="1"/>
  <c r="K27" i="1"/>
  <c r="H27" i="1"/>
</calcChain>
</file>

<file path=xl/sharedStrings.xml><?xml version="1.0" encoding="utf-8"?>
<sst xmlns="http://schemas.openxmlformats.org/spreadsheetml/2006/main" count="73" uniqueCount="67">
  <si>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</si>
  <si>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</si>
  <si>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</si>
  <si>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</si>
  <si>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</si>
  <si>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</si>
  <si>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</si>
  <si>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</si>
  <si>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</si>
  <si>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</si>
  <si>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</si>
  <si>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</si>
  <si>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</si>
  <si>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</si>
  <si>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</si>
  <si>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</si>
  <si>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</si>
  <si>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</si>
  <si>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</si>
  <si>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</si>
  <si>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</si>
  <si>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</si>
  <si>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</si>
  <si>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</si>
  <si>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район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</si>
  <si>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</si>
  <si>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</si>
  <si>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</si>
  <si>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</si>
  <si>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</si>
  <si>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</si>
  <si>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</si>
  <si>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район</t>
  </si>
  <si>
    <t>Тюхтетский муниципальный округ</t>
  </si>
  <si>
    <t>Назаровский район</t>
  </si>
  <si>
    <t>Ужурский район</t>
  </si>
  <si>
    <t>Шарыповский муниципальный округ</t>
  </si>
  <si>
    <t>Новоселовский район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</si>
  <si>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</si>
  <si>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</si>
  <si>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</si>
  <si>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</si>
  <si>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</si>
  <si>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</si>
  <si>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</si>
  <si>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</si>
  <si>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</si>
  <si>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</si>
  <si>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муниципальный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</si>
  <si>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</si>
  <si>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</si>
  <si>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</si>
  <si>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</si>
  <si>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</si>
  <si>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</si>
  <si>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</si>
  <si>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</si>
  <si>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</si>
  <si>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</si>
  <si>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</si>
  <si>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</si>
  <si>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</si>
  <si>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</si>
  <si>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</si>
  <si>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</si>
  <si>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+/- 2024/2023, тонн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</si>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</sst>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35">
    <xf numFmtId="0" fontId="0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 applyFont="0" applyFill="0" applyBorder="0" applyAlignment="0" applyProtection="0"/>
  </cellStyleXfs>
  <cellXfs count="128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14" fontId="6" fillId="2" borderId="0" xfId="0" applyNumberFormat="1" applyFont="1" applyFill="1" applyBorder="1" applyAlignment="1">
      <alignment horizontal="left" vertical="center"/>
    </xf>
    <xf numFmtId="14" fontId="6" fillId="2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8" fillId="0" borderId="5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6" fillId="3" borderId="9" xfId="0" applyNumberFormat="1" applyFont="1" applyFill="1" applyBorder="1" applyAlignment="1">
      <alignment vertical="center"/>
    </xf>
    <xf numFmtId="164" fontId="6" fillId="3" borderId="5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164" fontId="6" fillId="3" borderId="9" xfId="0" applyNumberFormat="1" applyFont="1" applyFill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0" fontId="9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/>
    </xf>
    <xf numFmtId="164" fontId="6" fillId="3" borderId="9" xfId="0" applyNumberFormat="1" applyFont="1" applyFill="1" applyBorder="1" applyAlignment="1">
      <alignment horizontal="left" vertical="center"/>
    </xf>
    <xf numFmtId="166" fontId="6" fillId="3" borderId="9" xfId="0" applyNumberFormat="1" applyFont="1" applyFill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/>
    <xf numFmtId="164" fontId="5" fillId="0" borderId="9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horizontal="right" vertical="center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7" fontId="5" fillId="0" borderId="3" xfId="0" applyNumberFormat="1" applyFont="1" applyBorder="1" applyAlignment="1">
      <alignment horizontal="center" vertical="center"/>
    </xf>
    <xf numFmtId="167" fontId="5" fillId="0" borderId="5" xfId="0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horizontal="center" vertical="center"/>
    </xf>
    <xf numFmtId="169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</cellXfs>
  <cellStyles count="535">
    <cellStyle name="Обычный" xfId="0" builtinId="0"/>
    <cellStyle name="Обычный 10" xfId="2"/>
    <cellStyle name="Обычный 10 10" xfId="3"/>
    <cellStyle name="Обычный 10 11" xfId="4"/>
    <cellStyle name="Обычный 10 12" xfId="5"/>
    <cellStyle name="Обычный 10 2" xfId="6"/>
    <cellStyle name="Обычный 10 2 2" xfId="7"/>
    <cellStyle name="Обычный 10 2 2 2" xfId="8"/>
    <cellStyle name="Обычный 10 2 2 3" xfId="9"/>
    <cellStyle name="Обычный 10 2 3" xfId="10"/>
    <cellStyle name="Обычный 10 2 4" xfId="11"/>
    <cellStyle name="Обычный 10 2 5" xfId="12"/>
    <cellStyle name="Обычный 10 2 6" xfId="13"/>
    <cellStyle name="Обычный 10 3" xfId="14"/>
    <cellStyle name="Обычный 10 3 2" xfId="15"/>
    <cellStyle name="Обычный 10 3 2 2" xfId="16"/>
    <cellStyle name="Обычный 10 3 2 3" xfId="17"/>
    <cellStyle name="Обычный 10 3 3" xfId="18"/>
    <cellStyle name="Обычный 10 3 4" xfId="19"/>
    <cellStyle name="Обычный 10 3 5" xfId="20"/>
    <cellStyle name="Обычный 10 4" xfId="21"/>
    <cellStyle name="Обычный 10 4 2" xfId="22"/>
    <cellStyle name="Обычный 10 4 2 2" xfId="23"/>
    <cellStyle name="Обычный 10 4 2 3" xfId="24"/>
    <cellStyle name="Обычный 10 4 3" xfId="25"/>
    <cellStyle name="Обычный 10 4 4" xfId="26"/>
    <cellStyle name="Обычный 10 4 5" xfId="27"/>
    <cellStyle name="Обычный 10 5" xfId="28"/>
    <cellStyle name="Обычный 10 5 2" xfId="29"/>
    <cellStyle name="Обычный 10 5 2 2" xfId="30"/>
    <cellStyle name="Обычный 10 5 2 3" xfId="31"/>
    <cellStyle name="Обычный 10 5 3" xfId="32"/>
    <cellStyle name="Обычный 10 5 4" xfId="33"/>
    <cellStyle name="Обычный 10 5 5" xfId="34"/>
    <cellStyle name="Обычный 10 6" xfId="35"/>
    <cellStyle name="Обычный 10 6 2" xfId="36"/>
    <cellStyle name="Обычный 10 6 3" xfId="37"/>
    <cellStyle name="Обычный 10 7" xfId="38"/>
    <cellStyle name="Обычный 10 7 2" xfId="39"/>
    <cellStyle name="Обычный 10 7 3" xfId="40"/>
    <cellStyle name="Обычный 10 8" xfId="41"/>
    <cellStyle name="Обычный 10 8 2" xfId="42"/>
    <cellStyle name="Обычный 10 8 3" xfId="43"/>
    <cellStyle name="Обычный 10 9" xfId="44"/>
    <cellStyle name="Обычный 11" xfId="45"/>
    <cellStyle name="Обычный 11 10" xfId="46"/>
    <cellStyle name="Обычный 11 11" xfId="47"/>
    <cellStyle name="Обычный 11 12" xfId="48"/>
    <cellStyle name="Обычный 11 2" xfId="49"/>
    <cellStyle name="Обычный 11 2 2" xfId="50"/>
    <cellStyle name="Обычный 11 2 2 2" xfId="51"/>
    <cellStyle name="Обычный 11 2 2 3" xfId="52"/>
    <cellStyle name="Обычный 11 2 3" xfId="53"/>
    <cellStyle name="Обычный 11 2 4" xfId="54"/>
    <cellStyle name="Обычный 11 2 5" xfId="55"/>
    <cellStyle name="Обычный 11 2 6" xfId="56"/>
    <cellStyle name="Обычный 11 3" xfId="57"/>
    <cellStyle name="Обычный 11 3 2" xfId="58"/>
    <cellStyle name="Обычный 11 3 2 2" xfId="59"/>
    <cellStyle name="Обычный 11 3 2 3" xfId="60"/>
    <cellStyle name="Обычный 11 3 3" xfId="61"/>
    <cellStyle name="Обычный 11 3 4" xfId="62"/>
    <cellStyle name="Обычный 11 3 5" xfId="63"/>
    <cellStyle name="Обычный 11 4" xfId="64"/>
    <cellStyle name="Обычный 11 4 2" xfId="65"/>
    <cellStyle name="Обычный 11 4 2 2" xfId="66"/>
    <cellStyle name="Обычный 11 4 2 3" xfId="67"/>
    <cellStyle name="Обычный 11 4 3" xfId="68"/>
    <cellStyle name="Обычный 11 4 4" xfId="69"/>
    <cellStyle name="Обычный 11 4 5" xfId="70"/>
    <cellStyle name="Обычный 11 5" xfId="71"/>
    <cellStyle name="Обычный 11 5 2" xfId="72"/>
    <cellStyle name="Обычный 11 5 2 2" xfId="73"/>
    <cellStyle name="Обычный 11 5 2 3" xfId="74"/>
    <cellStyle name="Обычный 11 5 3" xfId="75"/>
    <cellStyle name="Обычный 11 5 4" xfId="76"/>
    <cellStyle name="Обычный 11 5 5" xfId="77"/>
    <cellStyle name="Обычный 11 6" xfId="78"/>
    <cellStyle name="Обычный 11 6 2" xfId="79"/>
    <cellStyle name="Обычный 11 6 3" xfId="80"/>
    <cellStyle name="Обычный 11 7" xfId="81"/>
    <cellStyle name="Обычный 11 7 2" xfId="82"/>
    <cellStyle name="Обычный 11 7 3" xfId="83"/>
    <cellStyle name="Обычный 11 8" xfId="84"/>
    <cellStyle name="Обычный 11 8 2" xfId="85"/>
    <cellStyle name="Обычный 11 8 3" xfId="86"/>
    <cellStyle name="Обычный 11 9" xfId="87"/>
    <cellStyle name="Обычный 12" xfId="88"/>
    <cellStyle name="Обычный 12 10" xfId="89"/>
    <cellStyle name="Обычный 12 11" xfId="90"/>
    <cellStyle name="Обычный 12 12" xfId="91"/>
    <cellStyle name="Обычный 12 2" xfId="92"/>
    <cellStyle name="Обычный 12 2 2" xfId="93"/>
    <cellStyle name="Обычный 12 2 2 2" xfId="94"/>
    <cellStyle name="Обычный 12 2 2 3" xfId="95"/>
    <cellStyle name="Обычный 12 2 3" xfId="96"/>
    <cellStyle name="Обычный 12 2 4" xfId="97"/>
    <cellStyle name="Обычный 12 2 5" xfId="98"/>
    <cellStyle name="Обычный 12 2 6" xfId="99"/>
    <cellStyle name="Обычный 12 3" xfId="100"/>
    <cellStyle name="Обычный 12 3 2" xfId="101"/>
    <cellStyle name="Обычный 12 3 2 2" xfId="102"/>
    <cellStyle name="Обычный 12 3 2 3" xfId="103"/>
    <cellStyle name="Обычный 12 3 3" xfId="104"/>
    <cellStyle name="Обычный 12 3 4" xfId="105"/>
    <cellStyle name="Обычный 12 3 5" xfId="106"/>
    <cellStyle name="Обычный 12 4" xfId="107"/>
    <cellStyle name="Обычный 12 4 2" xfId="108"/>
    <cellStyle name="Обычный 12 4 2 2" xfId="109"/>
    <cellStyle name="Обычный 12 4 2 3" xfId="110"/>
    <cellStyle name="Обычный 12 4 3" xfId="111"/>
    <cellStyle name="Обычный 12 4 4" xfId="112"/>
    <cellStyle name="Обычный 12 4 5" xfId="113"/>
    <cellStyle name="Обычный 12 5" xfId="114"/>
    <cellStyle name="Обычный 12 5 2" xfId="115"/>
    <cellStyle name="Обычный 12 5 2 2" xfId="116"/>
    <cellStyle name="Обычный 12 5 2 3" xfId="117"/>
    <cellStyle name="Обычный 12 5 3" xfId="118"/>
    <cellStyle name="Обычный 12 5 4" xfId="119"/>
    <cellStyle name="Обычный 12 5 5" xfId="120"/>
    <cellStyle name="Обычный 12 6" xfId="121"/>
    <cellStyle name="Обычный 12 6 2" xfId="122"/>
    <cellStyle name="Обычный 12 6 3" xfId="123"/>
    <cellStyle name="Обычный 12 7" xfId="124"/>
    <cellStyle name="Обычный 12 7 2" xfId="125"/>
    <cellStyle name="Обычный 12 7 3" xfId="126"/>
    <cellStyle name="Обычный 12 8" xfId="127"/>
    <cellStyle name="Обычный 12 8 2" xfId="128"/>
    <cellStyle name="Обычный 12 8 3" xfId="129"/>
    <cellStyle name="Обычный 12 9" xfId="130"/>
    <cellStyle name="Обычный 13" xfId="131"/>
    <cellStyle name="Обычный 14" xfId="132"/>
    <cellStyle name="Обычный 14 2" xfId="133"/>
    <cellStyle name="Обычный 14 2 2" xfId="134"/>
    <cellStyle name="Обычный 14 2 3" xfId="135"/>
    <cellStyle name="Обычный 14 3" xfId="136"/>
    <cellStyle name="Обычный 14 4" xfId="137"/>
    <cellStyle name="Обычный 14 5" xfId="138"/>
    <cellStyle name="Обычный 14 6" xfId="139"/>
    <cellStyle name="Обычный 15" xfId="140"/>
    <cellStyle name="Обычный 15 2" xfId="141"/>
    <cellStyle name="Обычный 15 2 2" xfId="142"/>
    <cellStyle name="Обычный 15 2 3" xfId="143"/>
    <cellStyle name="Обычный 15 3" xfId="144"/>
    <cellStyle name="Обычный 15 4" xfId="145"/>
    <cellStyle name="Обычный 15 5" xfId="146"/>
    <cellStyle name="Обычный 16" xfId="147"/>
    <cellStyle name="Обычный 16 2" xfId="148"/>
    <cellStyle name="Обычный 16 2 2" xfId="149"/>
    <cellStyle name="Обычный 16 2 3" xfId="150"/>
    <cellStyle name="Обычный 16 3" xfId="151"/>
    <cellStyle name="Обычный 16 4" xfId="152"/>
    <cellStyle name="Обычный 16 5" xfId="153"/>
    <cellStyle name="Обычный 17" xfId="154"/>
    <cellStyle name="Обычный 17 2" xfId="155"/>
    <cellStyle name="Обычный 17 2 2" xfId="156"/>
    <cellStyle name="Обычный 17 2 3" xfId="157"/>
    <cellStyle name="Обычный 17 3" xfId="158"/>
    <cellStyle name="Обычный 17 4" xfId="159"/>
    <cellStyle name="Обычный 17 5" xfId="160"/>
    <cellStyle name="Обычный 18" xfId="161"/>
    <cellStyle name="Обычный 18 2" xfId="162"/>
    <cellStyle name="Обычный 18 2 2" xfId="163"/>
    <cellStyle name="Обычный 18 2 3" xfId="164"/>
    <cellStyle name="Обычный 18 3" xfId="165"/>
    <cellStyle name="Обычный 18 4" xfId="166"/>
    <cellStyle name="Обычный 18 5" xfId="167"/>
    <cellStyle name="Обычный 19" xfId="168"/>
    <cellStyle name="Обычный 19 2" xfId="169"/>
    <cellStyle name="Обычный 19 2 2" xfId="170"/>
    <cellStyle name="Обычный 19 2 3" xfId="171"/>
    <cellStyle name="Обычный 19 3" xfId="172"/>
    <cellStyle name="Обычный 19 4" xfId="173"/>
    <cellStyle name="Обычный 19 5" xfId="174"/>
    <cellStyle name="Обычный 2" xfId="175"/>
    <cellStyle name="Обычный 2 10" xfId="176"/>
    <cellStyle name="Обычный 2 11" xfId="177"/>
    <cellStyle name="Обычный 2 12" xfId="178"/>
    <cellStyle name="Обычный 2 13" xfId="179"/>
    <cellStyle name="Обычный 2 2" xfId="180"/>
    <cellStyle name="Обычный 2 2 2" xfId="181"/>
    <cellStyle name="Обычный 2 2 2 2" xfId="182"/>
    <cellStyle name="Обычный 2 2 2 3" xfId="183"/>
    <cellStyle name="Обычный 2 2 3" xfId="184"/>
    <cellStyle name="Обычный 2 2 4" xfId="185"/>
    <cellStyle name="Обычный 2 2 5" xfId="186"/>
    <cellStyle name="Обычный 2 2 6" xfId="187"/>
    <cellStyle name="Обычный 2 3" xfId="188"/>
    <cellStyle name="Обычный 2 3 2" xfId="189"/>
    <cellStyle name="Обычный 2 3 2 2" xfId="190"/>
    <cellStyle name="Обычный 2 3 2 3" xfId="191"/>
    <cellStyle name="Обычный 2 3 3" xfId="192"/>
    <cellStyle name="Обычный 2 3 4" xfId="193"/>
    <cellStyle name="Обычный 2 3 5" xfId="194"/>
    <cellStyle name="Обычный 2 4" xfId="195"/>
    <cellStyle name="Обычный 2 4 2" xfId="196"/>
    <cellStyle name="Обычный 2 4 2 2" xfId="197"/>
    <cellStyle name="Обычный 2 4 2 3" xfId="198"/>
    <cellStyle name="Обычный 2 4 3" xfId="199"/>
    <cellStyle name="Обычный 2 4 4" xfId="200"/>
    <cellStyle name="Обычный 2 4 5" xfId="201"/>
    <cellStyle name="Обычный 2 5" xfId="202"/>
    <cellStyle name="Обычный 2 5 2" xfId="203"/>
    <cellStyle name="Обычный 2 5 2 2" xfId="204"/>
    <cellStyle name="Обычный 2 5 2 3" xfId="205"/>
    <cellStyle name="Обычный 2 5 3" xfId="206"/>
    <cellStyle name="Обычный 2 5 4" xfId="207"/>
    <cellStyle name="Обычный 2 5 5" xfId="208"/>
    <cellStyle name="Обычный 2 6" xfId="209"/>
    <cellStyle name="Обычный 2 6 2" xfId="210"/>
    <cellStyle name="Обычный 2 6 3" xfId="211"/>
    <cellStyle name="Обычный 2 7" xfId="212"/>
    <cellStyle name="Обычный 2 7 2" xfId="213"/>
    <cellStyle name="Обычный 2 7 3" xfId="214"/>
    <cellStyle name="Обычный 2 8" xfId="215"/>
    <cellStyle name="Обычный 2 8 2" xfId="216"/>
    <cellStyle name="Обычный 2 8 3" xfId="217"/>
    <cellStyle name="Обычный 2 9" xfId="218"/>
    <cellStyle name="Обычный 20" xfId="219"/>
    <cellStyle name="Обычный 20 2" xfId="220"/>
    <cellStyle name="Обычный 20 3" xfId="221"/>
    <cellStyle name="Обычный 21" xfId="222"/>
    <cellStyle name="Обычный 21 2" xfId="223"/>
    <cellStyle name="Обычный 21 3" xfId="224"/>
    <cellStyle name="Обычный 22" xfId="225"/>
    <cellStyle name="Обычный 22 2" xfId="226"/>
    <cellStyle name="Обычный 22 3" xfId="227"/>
    <cellStyle name="Обычный 23" xfId="228"/>
    <cellStyle name="Обычный 24" xfId="229"/>
    <cellStyle name="Обычный 25" xfId="230"/>
    <cellStyle name="Обычный 26" xfId="231"/>
    <cellStyle name="Обычный 27" xfId="232"/>
    <cellStyle name="Обычный 3" xfId="233"/>
    <cellStyle name="Обычный 3 10" xfId="234"/>
    <cellStyle name="Обычный 3 11" xfId="235"/>
    <cellStyle name="Обычный 3 12" xfId="236"/>
    <cellStyle name="Обычный 3 2" xfId="237"/>
    <cellStyle name="Обычный 3 2 2" xfId="238"/>
    <cellStyle name="Обычный 3 2 2 2" xfId="239"/>
    <cellStyle name="Обычный 3 2 2 3" xfId="240"/>
    <cellStyle name="Обычный 3 2 3" xfId="241"/>
    <cellStyle name="Обычный 3 2 4" xfId="242"/>
    <cellStyle name="Обычный 3 2 5" xfId="243"/>
    <cellStyle name="Обычный 3 2 6" xfId="244"/>
    <cellStyle name="Обычный 3 3" xfId="245"/>
    <cellStyle name="Обычный 3 3 2" xfId="246"/>
    <cellStyle name="Обычный 3 3 2 2" xfId="247"/>
    <cellStyle name="Обычный 3 3 2 3" xfId="248"/>
    <cellStyle name="Обычный 3 3 3" xfId="249"/>
    <cellStyle name="Обычный 3 3 4" xfId="250"/>
    <cellStyle name="Обычный 3 3 5" xfId="251"/>
    <cellStyle name="Обычный 3 4" xfId="252"/>
    <cellStyle name="Обычный 3 4 2" xfId="253"/>
    <cellStyle name="Обычный 3 4 2 2" xfId="254"/>
    <cellStyle name="Обычный 3 4 2 3" xfId="255"/>
    <cellStyle name="Обычный 3 4 3" xfId="256"/>
    <cellStyle name="Обычный 3 4 4" xfId="257"/>
    <cellStyle name="Обычный 3 4 5" xfId="258"/>
    <cellStyle name="Обычный 3 5" xfId="259"/>
    <cellStyle name="Обычный 3 5 2" xfId="260"/>
    <cellStyle name="Обычный 3 5 2 2" xfId="261"/>
    <cellStyle name="Обычный 3 5 2 3" xfId="262"/>
    <cellStyle name="Обычный 3 5 3" xfId="263"/>
    <cellStyle name="Обычный 3 5 4" xfId="264"/>
    <cellStyle name="Обычный 3 5 5" xfId="265"/>
    <cellStyle name="Обычный 3 6" xfId="266"/>
    <cellStyle name="Обычный 3 6 2" xfId="267"/>
    <cellStyle name="Обычный 3 6 3" xfId="268"/>
    <cellStyle name="Обычный 3 7" xfId="269"/>
    <cellStyle name="Обычный 3 7 2" xfId="270"/>
    <cellStyle name="Обычный 3 7 3" xfId="271"/>
    <cellStyle name="Обычный 3 8" xfId="272"/>
    <cellStyle name="Обычный 3 8 2" xfId="273"/>
    <cellStyle name="Обычный 3 8 3" xfId="274"/>
    <cellStyle name="Обычный 3 9" xfId="275"/>
    <cellStyle name="Обычный 4" xfId="276"/>
    <cellStyle name="Обычный 4 10" xfId="277"/>
    <cellStyle name="Обычный 4 11" xfId="278"/>
    <cellStyle name="Обычный 4 12" xfId="279"/>
    <cellStyle name="Обычный 4 2" xfId="280"/>
    <cellStyle name="Обычный 4 2 2" xfId="281"/>
    <cellStyle name="Обычный 4 2 2 2" xfId="282"/>
    <cellStyle name="Обычный 4 2 2 3" xfId="283"/>
    <cellStyle name="Обычный 4 2 3" xfId="284"/>
    <cellStyle name="Обычный 4 2 4" xfId="285"/>
    <cellStyle name="Обычный 4 2 5" xfId="286"/>
    <cellStyle name="Обычный 4 2 6" xfId="287"/>
    <cellStyle name="Обычный 4 3" xfId="288"/>
    <cellStyle name="Обычный 4 3 2" xfId="289"/>
    <cellStyle name="Обычный 4 3 2 2" xfId="290"/>
    <cellStyle name="Обычный 4 3 2 3" xfId="291"/>
    <cellStyle name="Обычный 4 3 3" xfId="292"/>
    <cellStyle name="Обычный 4 3 4" xfId="293"/>
    <cellStyle name="Обычный 4 3 5" xfId="294"/>
    <cellStyle name="Обычный 4 4" xfId="295"/>
    <cellStyle name="Обычный 4 4 2" xfId="296"/>
    <cellStyle name="Обычный 4 4 2 2" xfId="297"/>
    <cellStyle name="Обычный 4 4 2 3" xfId="298"/>
    <cellStyle name="Обычный 4 4 3" xfId="299"/>
    <cellStyle name="Обычный 4 4 4" xfId="300"/>
    <cellStyle name="Обычный 4 4 5" xfId="301"/>
    <cellStyle name="Обычный 4 5" xfId="302"/>
    <cellStyle name="Обычный 4 5 2" xfId="303"/>
    <cellStyle name="Обычный 4 5 2 2" xfId="304"/>
    <cellStyle name="Обычный 4 5 2 3" xfId="305"/>
    <cellStyle name="Обычный 4 5 3" xfId="306"/>
    <cellStyle name="Обычный 4 5 4" xfId="307"/>
    <cellStyle name="Обычный 4 5 5" xfId="308"/>
    <cellStyle name="Обычный 4 6" xfId="309"/>
    <cellStyle name="Обычный 4 6 2" xfId="310"/>
    <cellStyle name="Обычный 4 6 3" xfId="311"/>
    <cellStyle name="Обычный 4 7" xfId="312"/>
    <cellStyle name="Обычный 4 7 2" xfId="313"/>
    <cellStyle name="Обычный 4 7 3" xfId="314"/>
    <cellStyle name="Обычный 4 8" xfId="315"/>
    <cellStyle name="Обычный 4 8 2" xfId="316"/>
    <cellStyle name="Обычный 4 8 3" xfId="317"/>
    <cellStyle name="Обычный 4 9" xfId="318"/>
    <cellStyle name="Обычный 5" xfId="319"/>
    <cellStyle name="Обычный 5 10" xfId="320"/>
    <cellStyle name="Обычный 5 11" xfId="321"/>
    <cellStyle name="Обычный 5 12" xfId="322"/>
    <cellStyle name="Обычный 5 2" xfId="323"/>
    <cellStyle name="Обычный 5 2 2" xfId="324"/>
    <cellStyle name="Обычный 5 2 2 2" xfId="325"/>
    <cellStyle name="Обычный 5 2 2 3" xfId="326"/>
    <cellStyle name="Обычный 5 2 3" xfId="327"/>
    <cellStyle name="Обычный 5 2 4" xfId="328"/>
    <cellStyle name="Обычный 5 2 5" xfId="329"/>
    <cellStyle name="Обычный 5 2 6" xfId="330"/>
    <cellStyle name="Обычный 5 3" xfId="331"/>
    <cellStyle name="Обычный 5 3 2" xfId="332"/>
    <cellStyle name="Обычный 5 3 2 2" xfId="333"/>
    <cellStyle name="Обычный 5 3 2 3" xfId="334"/>
    <cellStyle name="Обычный 5 3 3" xfId="335"/>
    <cellStyle name="Обычный 5 3 4" xfId="336"/>
    <cellStyle name="Обычный 5 3 5" xfId="337"/>
    <cellStyle name="Обычный 5 4" xfId="338"/>
    <cellStyle name="Обычный 5 4 2" xfId="339"/>
    <cellStyle name="Обычный 5 4 2 2" xfId="340"/>
    <cellStyle name="Обычный 5 4 2 3" xfId="341"/>
    <cellStyle name="Обычный 5 4 3" xfId="342"/>
    <cellStyle name="Обычный 5 4 4" xfId="343"/>
    <cellStyle name="Обычный 5 4 5" xfId="344"/>
    <cellStyle name="Обычный 5 5" xfId="345"/>
    <cellStyle name="Обычный 5 5 2" xfId="346"/>
    <cellStyle name="Обычный 5 5 2 2" xfId="347"/>
    <cellStyle name="Обычный 5 5 2 3" xfId="348"/>
    <cellStyle name="Обычный 5 5 3" xfId="349"/>
    <cellStyle name="Обычный 5 5 4" xfId="350"/>
    <cellStyle name="Обычный 5 5 5" xfId="351"/>
    <cellStyle name="Обычный 5 6" xfId="352"/>
    <cellStyle name="Обычный 5 6 2" xfId="353"/>
    <cellStyle name="Обычный 5 6 3" xfId="354"/>
    <cellStyle name="Обычный 5 7" xfId="355"/>
    <cellStyle name="Обычный 5 7 2" xfId="356"/>
    <cellStyle name="Обычный 5 7 3" xfId="357"/>
    <cellStyle name="Обычный 5 8" xfId="358"/>
    <cellStyle name="Обычный 5 8 2" xfId="359"/>
    <cellStyle name="Обычный 5 8 3" xfId="360"/>
    <cellStyle name="Обычный 5 9" xfId="361"/>
    <cellStyle name="Обычный 6" xfId="362"/>
    <cellStyle name="Обычный 6 10" xfId="363"/>
    <cellStyle name="Обычный 6 11" xfId="364"/>
    <cellStyle name="Обычный 6 12" xfId="365"/>
    <cellStyle name="Обычный 6 2" xfId="366"/>
    <cellStyle name="Обычный 6 2 2" xfId="367"/>
    <cellStyle name="Обычный 6 2 2 2" xfId="368"/>
    <cellStyle name="Обычный 6 2 2 3" xfId="369"/>
    <cellStyle name="Обычный 6 2 3" xfId="370"/>
    <cellStyle name="Обычный 6 2 4" xfId="371"/>
    <cellStyle name="Обычный 6 2 5" xfId="372"/>
    <cellStyle name="Обычный 6 2 6" xfId="373"/>
    <cellStyle name="Обычный 6 3" xfId="374"/>
    <cellStyle name="Обычный 6 3 2" xfId="375"/>
    <cellStyle name="Обычный 6 3 2 2" xfId="376"/>
    <cellStyle name="Обычный 6 3 2 3" xfId="377"/>
    <cellStyle name="Обычный 6 3 3" xfId="378"/>
    <cellStyle name="Обычный 6 3 4" xfId="379"/>
    <cellStyle name="Обычный 6 3 5" xfId="380"/>
    <cellStyle name="Обычный 6 4" xfId="381"/>
    <cellStyle name="Обычный 6 4 2" xfId="382"/>
    <cellStyle name="Обычный 6 4 2 2" xfId="383"/>
    <cellStyle name="Обычный 6 4 2 3" xfId="384"/>
    <cellStyle name="Обычный 6 4 3" xfId="385"/>
    <cellStyle name="Обычный 6 4 4" xfId="386"/>
    <cellStyle name="Обычный 6 4 5" xfId="387"/>
    <cellStyle name="Обычный 6 5" xfId="388"/>
    <cellStyle name="Обычный 6 5 2" xfId="389"/>
    <cellStyle name="Обычный 6 5 2 2" xfId="390"/>
    <cellStyle name="Обычный 6 5 2 3" xfId="391"/>
    <cellStyle name="Обычный 6 5 3" xfId="392"/>
    <cellStyle name="Обычный 6 5 4" xfId="393"/>
    <cellStyle name="Обычный 6 5 5" xfId="394"/>
    <cellStyle name="Обычный 6 6" xfId="395"/>
    <cellStyle name="Обычный 6 6 2" xfId="396"/>
    <cellStyle name="Обычный 6 6 3" xfId="397"/>
    <cellStyle name="Обычный 6 7" xfId="398"/>
    <cellStyle name="Обычный 6 7 2" xfId="399"/>
    <cellStyle name="Обычный 6 7 3" xfId="400"/>
    <cellStyle name="Обычный 6 8" xfId="401"/>
    <cellStyle name="Обычный 6 8 2" xfId="402"/>
    <cellStyle name="Обычный 6 8 3" xfId="403"/>
    <cellStyle name="Обычный 6 9" xfId="404"/>
    <cellStyle name="Обычный 7" xfId="405"/>
    <cellStyle name="Обычный 7 10" xfId="406"/>
    <cellStyle name="Обычный 7 11" xfId="407"/>
    <cellStyle name="Обычный 7 12" xfId="408"/>
    <cellStyle name="Обычный 7 2" xfId="409"/>
    <cellStyle name="Обычный 7 2 2" xfId="410"/>
    <cellStyle name="Обычный 7 2 2 2" xfId="411"/>
    <cellStyle name="Обычный 7 2 2 3" xfId="412"/>
    <cellStyle name="Обычный 7 2 3" xfId="413"/>
    <cellStyle name="Обычный 7 2 4" xfId="414"/>
    <cellStyle name="Обычный 7 2 5" xfId="415"/>
    <cellStyle name="Обычный 7 2 6" xfId="416"/>
    <cellStyle name="Обычный 7 3" xfId="417"/>
    <cellStyle name="Обычный 7 3 2" xfId="418"/>
    <cellStyle name="Обычный 7 3 2 2" xfId="419"/>
    <cellStyle name="Обычный 7 3 2 3" xfId="420"/>
    <cellStyle name="Обычный 7 3 3" xfId="421"/>
    <cellStyle name="Обычный 7 3 4" xfId="422"/>
    <cellStyle name="Обычный 7 3 5" xfId="423"/>
    <cellStyle name="Обычный 7 4" xfId="424"/>
    <cellStyle name="Обычный 7 4 2" xfId="425"/>
    <cellStyle name="Обычный 7 4 2 2" xfId="426"/>
    <cellStyle name="Обычный 7 4 2 3" xfId="427"/>
    <cellStyle name="Обычный 7 4 3" xfId="428"/>
    <cellStyle name="Обычный 7 4 4" xfId="429"/>
    <cellStyle name="Обычный 7 4 5" xfId="430"/>
    <cellStyle name="Обычный 7 5" xfId="431"/>
    <cellStyle name="Обычный 7 5 2" xfId="432"/>
    <cellStyle name="Обычный 7 5 2 2" xfId="433"/>
    <cellStyle name="Обычный 7 5 2 3" xfId="434"/>
    <cellStyle name="Обычный 7 5 3" xfId="435"/>
    <cellStyle name="Обычный 7 5 4" xfId="436"/>
    <cellStyle name="Обычный 7 5 5" xfId="437"/>
    <cellStyle name="Обычный 7 6" xfId="438"/>
    <cellStyle name="Обычный 7 6 2" xfId="439"/>
    <cellStyle name="Обычный 7 6 3" xfId="440"/>
    <cellStyle name="Обычный 7 7" xfId="441"/>
    <cellStyle name="Обычный 7 7 2" xfId="442"/>
    <cellStyle name="Обычный 7 7 3" xfId="443"/>
    <cellStyle name="Обычный 7 8" xfId="444"/>
    <cellStyle name="Обычный 7 8 2" xfId="445"/>
    <cellStyle name="Обычный 7 8 3" xfId="446"/>
    <cellStyle name="Обычный 7 9" xfId="447"/>
    <cellStyle name="Обычный 8" xfId="448"/>
    <cellStyle name="Обычный 8 10" xfId="449"/>
    <cellStyle name="Обычный 8 11" xfId="450"/>
    <cellStyle name="Обычный 8 12" xfId="451"/>
    <cellStyle name="Обычный 8 2" xfId="452"/>
    <cellStyle name="Обычный 8 2 2" xfId="453"/>
    <cellStyle name="Обычный 8 2 2 2" xfId="454"/>
    <cellStyle name="Обычный 8 2 2 3" xfId="455"/>
    <cellStyle name="Обычный 8 2 3" xfId="456"/>
    <cellStyle name="Обычный 8 2 4" xfId="457"/>
    <cellStyle name="Обычный 8 2 5" xfId="458"/>
    <cellStyle name="Обычный 8 2 6" xfId="459"/>
    <cellStyle name="Обычный 8 3" xfId="460"/>
    <cellStyle name="Обычный 8 3 2" xfId="461"/>
    <cellStyle name="Обычный 8 3 2 2" xfId="462"/>
    <cellStyle name="Обычный 8 3 2 3" xfId="463"/>
    <cellStyle name="Обычный 8 3 3" xfId="464"/>
    <cellStyle name="Обычный 8 3 4" xfId="465"/>
    <cellStyle name="Обычный 8 3 5" xfId="466"/>
    <cellStyle name="Обычный 8 4" xfId="467"/>
    <cellStyle name="Обычный 8 4 2" xfId="468"/>
    <cellStyle name="Обычный 8 4 2 2" xfId="469"/>
    <cellStyle name="Обычный 8 4 2 3" xfId="470"/>
    <cellStyle name="Обычный 8 4 3" xfId="471"/>
    <cellStyle name="Обычный 8 4 4" xfId="472"/>
    <cellStyle name="Обычный 8 4 5" xfId="473"/>
    <cellStyle name="Обычный 8 5" xfId="474"/>
    <cellStyle name="Обычный 8 5 2" xfId="475"/>
    <cellStyle name="Обычный 8 5 2 2" xfId="476"/>
    <cellStyle name="Обычный 8 5 2 3" xfId="477"/>
    <cellStyle name="Обычный 8 5 3" xfId="478"/>
    <cellStyle name="Обычный 8 5 4" xfId="479"/>
    <cellStyle name="Обычный 8 5 5" xfId="480"/>
    <cellStyle name="Обычный 8 6" xfId="481"/>
    <cellStyle name="Обычный 8 6 2" xfId="482"/>
    <cellStyle name="Обычный 8 6 3" xfId="483"/>
    <cellStyle name="Обычный 8 7" xfId="484"/>
    <cellStyle name="Обычный 8 7 2" xfId="485"/>
    <cellStyle name="Обычный 8 7 3" xfId="486"/>
    <cellStyle name="Обычный 8 8" xfId="487"/>
    <cellStyle name="Обычный 8 8 2" xfId="488"/>
    <cellStyle name="Обычный 8 8 3" xfId="489"/>
    <cellStyle name="Обычный 8 9" xfId="490"/>
    <cellStyle name="Обычный 9" xfId="491"/>
    <cellStyle name="Обычный 9 10" xfId="492"/>
    <cellStyle name="Обычный 9 11" xfId="493"/>
    <cellStyle name="Обычный 9 12" xfId="494"/>
    <cellStyle name="Обычный 9 2" xfId="495"/>
    <cellStyle name="Обычный 9 2 2" xfId="496"/>
    <cellStyle name="Обычный 9 2 2 2" xfId="497"/>
    <cellStyle name="Обычный 9 2 2 3" xfId="498"/>
    <cellStyle name="Обычный 9 2 3" xfId="499"/>
    <cellStyle name="Обычный 9 2 4" xfId="500"/>
    <cellStyle name="Обычный 9 2 5" xfId="501"/>
    <cellStyle name="Обычный 9 2 6" xfId="502"/>
    <cellStyle name="Обычный 9 3" xfId="503"/>
    <cellStyle name="Обычный 9 3 2" xfId="504"/>
    <cellStyle name="Обычный 9 3 2 2" xfId="505"/>
    <cellStyle name="Обычный 9 3 2 3" xfId="506"/>
    <cellStyle name="Обычный 9 3 3" xfId="507"/>
    <cellStyle name="Обычный 9 3 4" xfId="508"/>
    <cellStyle name="Обычный 9 3 5" xfId="509"/>
    <cellStyle name="Обычный 9 4" xfId="510"/>
    <cellStyle name="Обычный 9 4 2" xfId="511"/>
    <cellStyle name="Обычный 9 4 2 2" xfId="512"/>
    <cellStyle name="Обычный 9 4 2 3" xfId="513"/>
    <cellStyle name="Обычный 9 4 3" xfId="514"/>
    <cellStyle name="Обычный 9 4 4" xfId="515"/>
    <cellStyle name="Обычный 9 4 5" xfId="516"/>
    <cellStyle name="Обычный 9 5" xfId="517"/>
    <cellStyle name="Обычный 9 5 2" xfId="518"/>
    <cellStyle name="Обычный 9 5 2 2" xfId="519"/>
    <cellStyle name="Обычный 9 5 2 3" xfId="520"/>
    <cellStyle name="Обычный 9 5 3" xfId="521"/>
    <cellStyle name="Обычный 9 5 4" xfId="522"/>
    <cellStyle name="Обычный 9 5 5" xfId="523"/>
    <cellStyle name="Обычный 9 6" xfId="524"/>
    <cellStyle name="Обычный 9 6 2" xfId="525"/>
    <cellStyle name="Обычный 9 6 3" xfId="526"/>
    <cellStyle name="Обычный 9 7" xfId="527"/>
    <cellStyle name="Обычный 9 7 2" xfId="528"/>
    <cellStyle name="Обычный 9 7 3" xfId="529"/>
    <cellStyle name="Обычный 9 8" xfId="530"/>
    <cellStyle name="Обычный 9 8 2" xfId="531"/>
    <cellStyle name="Обычный 9 8 3" xfId="532"/>
    <cellStyle name="Обычный 9 9" xfId="533"/>
    <cellStyle name="Финансовый" xfId="1" builtinId="3"/>
    <cellStyle name="Финансовый 2" xfId="5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группированный (2)"/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/>
      <sheetData sheetId="4">
        <row r="3">
          <cell r="I3" t="str">
            <v xml:space="preserve"> на 4 декабря</v>
          </cell>
          <cell r="M3">
            <v>45630</v>
          </cell>
        </row>
        <row r="5">
          <cell r="T5" t="str">
            <v>Разница к 2023 году +/-</v>
          </cell>
        </row>
        <row r="6">
          <cell r="M6" t="str">
            <v>на 1 ноября</v>
          </cell>
          <cell r="P6">
            <v>2024</v>
          </cell>
          <cell r="R6" t="str">
            <v>2023 год</v>
          </cell>
        </row>
        <row r="7">
          <cell r="X7" t="str">
            <v>2022 год</v>
          </cell>
        </row>
        <row r="9">
          <cell r="H9">
            <v>57.003</v>
          </cell>
          <cell r="I9">
            <v>1.1829999999999998</v>
          </cell>
          <cell r="J9">
            <v>48.503</v>
          </cell>
          <cell r="M9">
            <v>1857</v>
          </cell>
          <cell r="N9">
            <v>1899</v>
          </cell>
          <cell r="P9">
            <v>30.696284329563809</v>
          </cell>
          <cell r="Q9">
            <v>0.63704900376951912</v>
          </cell>
          <cell r="R9">
            <v>25.541337546076882</v>
          </cell>
          <cell r="T9">
            <v>8.5</v>
          </cell>
          <cell r="U9">
            <v>5.1549467834869276</v>
          </cell>
          <cell r="V9">
            <v>63.65</v>
          </cell>
          <cell r="W9">
            <v>55.82</v>
          </cell>
          <cell r="X9">
            <v>1898</v>
          </cell>
          <cell r="Y9">
            <v>43.113</v>
          </cell>
        </row>
        <row r="10">
          <cell r="H10">
            <v>3.02</v>
          </cell>
          <cell r="I10">
            <v>-0.12000000000000011</v>
          </cell>
          <cell r="J10">
            <v>2.64</v>
          </cell>
          <cell r="M10">
            <v>376</v>
          </cell>
          <cell r="N10">
            <v>367</v>
          </cell>
          <cell r="P10">
            <v>8.0319148936170226</v>
          </cell>
          <cell r="Q10">
            <v>-0.31914893617021178</v>
          </cell>
          <cell r="R10">
            <v>7.1934604904632158</v>
          </cell>
          <cell r="T10">
            <v>0.37999999999999989</v>
          </cell>
          <cell r="U10">
            <v>0.83845440315380682</v>
          </cell>
          <cell r="V10">
            <v>2.81</v>
          </cell>
          <cell r="W10">
            <v>3.14</v>
          </cell>
          <cell r="X10">
            <v>409</v>
          </cell>
          <cell r="Y10">
            <v>3.145</v>
          </cell>
        </row>
        <row r="11">
          <cell r="H11">
            <v>44.01</v>
          </cell>
          <cell r="I11">
            <v>-5.0000000000004263E-2</v>
          </cell>
          <cell r="J11">
            <v>48.3</v>
          </cell>
          <cell r="M11">
            <v>3333</v>
          </cell>
          <cell r="N11">
            <v>3333</v>
          </cell>
          <cell r="P11">
            <v>13.204320432043204</v>
          </cell>
          <cell r="Q11">
            <v>-1.5001500150015445E-2</v>
          </cell>
          <cell r="R11">
            <v>14.49144914491449</v>
          </cell>
          <cell r="T11">
            <v>-4.2899999999999991</v>
          </cell>
          <cell r="U11">
            <v>-1.2871287128712865</v>
          </cell>
          <cell r="V11">
            <v>55.36</v>
          </cell>
          <cell r="W11">
            <v>44.06</v>
          </cell>
          <cell r="X11">
            <v>3333</v>
          </cell>
          <cell r="Y11">
            <v>47.4</v>
          </cell>
        </row>
        <row r="12">
          <cell r="H12">
            <v>6.14</v>
          </cell>
          <cell r="I12">
            <v>0</v>
          </cell>
          <cell r="J12">
            <v>7.4</v>
          </cell>
          <cell r="M12">
            <v>616</v>
          </cell>
          <cell r="N12">
            <v>670</v>
          </cell>
          <cell r="P12">
            <v>9.9675324675324664</v>
          </cell>
          <cell r="Q12">
            <v>0</v>
          </cell>
          <cell r="R12">
            <v>11.044776119402984</v>
          </cell>
          <cell r="T12">
            <v>-1.2600000000000007</v>
          </cell>
          <cell r="U12">
            <v>-1.0772436518705177</v>
          </cell>
          <cell r="V12">
            <v>6.53</v>
          </cell>
          <cell r="W12">
            <v>6.14</v>
          </cell>
          <cell r="X12">
            <v>739</v>
          </cell>
          <cell r="Y12">
            <v>9.4</v>
          </cell>
        </row>
        <row r="13">
          <cell r="H13">
            <v>2.96</v>
          </cell>
          <cell r="I13">
            <v>-2.0000000000000018E-2</v>
          </cell>
          <cell r="J13">
            <v>4.42</v>
          </cell>
          <cell r="M13">
            <v>262</v>
          </cell>
          <cell r="N13">
            <v>379</v>
          </cell>
          <cell r="P13">
            <v>11.297709923664122</v>
          </cell>
          <cell r="Q13">
            <v>-7.6335877862595325E-2</v>
          </cell>
          <cell r="R13">
            <v>11.6622691292876</v>
          </cell>
          <cell r="T13">
            <v>-1.46</v>
          </cell>
          <cell r="U13">
            <v>-0.36455920562347721</v>
          </cell>
          <cell r="V13">
            <v>2.6</v>
          </cell>
          <cell r="W13">
            <v>2.98</v>
          </cell>
          <cell r="X13">
            <v>378</v>
          </cell>
          <cell r="Y13">
            <v>4</v>
          </cell>
        </row>
        <row r="14">
          <cell r="H14">
            <v>0.48</v>
          </cell>
          <cell r="I14">
            <v>0</v>
          </cell>
          <cell r="J14">
            <v>0.67</v>
          </cell>
          <cell r="M14">
            <v>53</v>
          </cell>
          <cell r="N14">
            <v>91</v>
          </cell>
          <cell r="P14">
            <v>9.0566037735849054</v>
          </cell>
          <cell r="Q14">
            <v>0</v>
          </cell>
          <cell r="R14">
            <v>7.3626373626373631</v>
          </cell>
          <cell r="T14">
            <v>-0.19000000000000006</v>
          </cell>
          <cell r="U14">
            <v>1.6939664109475423</v>
          </cell>
          <cell r="V14">
            <v>0.3</v>
          </cell>
          <cell r="W14">
            <v>0.48</v>
          </cell>
          <cell r="X14">
            <v>59</v>
          </cell>
          <cell r="Y14">
            <v>0.7</v>
          </cell>
        </row>
        <row r="15">
          <cell r="H15">
            <v>12.4</v>
          </cell>
          <cell r="I15">
            <v>0</v>
          </cell>
          <cell r="J15">
            <v>12.9</v>
          </cell>
          <cell r="M15">
            <v>1017</v>
          </cell>
          <cell r="N15">
            <v>1015</v>
          </cell>
          <cell r="P15">
            <v>12.192723697148477</v>
          </cell>
          <cell r="Q15">
            <v>0</v>
          </cell>
          <cell r="R15">
            <v>12.709359605911329</v>
          </cell>
          <cell r="T15">
            <v>-0.5</v>
          </cell>
          <cell r="U15">
            <v>-0.51663590876285248</v>
          </cell>
          <cell r="V15">
            <v>24.91</v>
          </cell>
          <cell r="W15">
            <v>12.4</v>
          </cell>
          <cell r="X15">
            <v>1015</v>
          </cell>
          <cell r="Y15">
            <v>12.9</v>
          </cell>
        </row>
        <row r="16">
          <cell r="H16">
            <v>21.65</v>
          </cell>
          <cell r="I16">
            <v>-8.9999999999999858E-2</v>
          </cell>
          <cell r="J16">
            <v>19.329999999999998</v>
          </cell>
          <cell r="M16">
            <v>1785</v>
          </cell>
          <cell r="N16">
            <v>1308</v>
          </cell>
          <cell r="P16">
            <v>12.128851540616246</v>
          </cell>
          <cell r="Q16">
            <v>-5.0420168067226712E-2</v>
          </cell>
          <cell r="R16">
            <v>14.778287461773699</v>
          </cell>
          <cell r="T16">
            <v>2.3200000000000003</v>
          </cell>
          <cell r="U16">
            <v>-2.649435921157453</v>
          </cell>
          <cell r="V16">
            <v>23.2</v>
          </cell>
          <cell r="W16">
            <v>21.74</v>
          </cell>
          <cell r="X16">
            <v>1227</v>
          </cell>
          <cell r="Y16">
            <v>19.5</v>
          </cell>
        </row>
        <row r="17">
          <cell r="H17">
            <v>1.29</v>
          </cell>
          <cell r="I17">
            <v>0</v>
          </cell>
          <cell r="J17">
            <v>1.62</v>
          </cell>
          <cell r="M17">
            <v>147</v>
          </cell>
          <cell r="N17">
            <v>183</v>
          </cell>
          <cell r="P17">
            <v>8.7755102040816322</v>
          </cell>
          <cell r="Q17">
            <v>0</v>
          </cell>
          <cell r="R17">
            <v>8.8524590163934445</v>
          </cell>
          <cell r="T17">
            <v>-0.33000000000000007</v>
          </cell>
          <cell r="U17">
            <v>-7.6948812311812276E-2</v>
          </cell>
          <cell r="V17">
            <v>1.2</v>
          </cell>
          <cell r="W17">
            <v>1.29</v>
          </cell>
          <cell r="X17">
            <v>186</v>
          </cell>
          <cell r="Y17">
            <v>1.1599999999999999</v>
          </cell>
        </row>
        <row r="18">
          <cell r="H18">
            <v>1.1399999999999999</v>
          </cell>
          <cell r="I18">
            <v>-1.0000000000000009E-2</v>
          </cell>
          <cell r="J18">
            <v>1.33</v>
          </cell>
          <cell r="M18">
            <v>206</v>
          </cell>
          <cell r="N18">
            <v>843</v>
          </cell>
          <cell r="P18">
            <v>5.5339805825242712</v>
          </cell>
          <cell r="Q18">
            <v>-4.8543689320388772E-2</v>
          </cell>
          <cell r="R18">
            <v>1.5776986951364176</v>
          </cell>
          <cell r="T18">
            <v>-0.19000000000000017</v>
          </cell>
          <cell r="U18">
            <v>3.9562818873878536</v>
          </cell>
          <cell r="V18">
            <v>0.96</v>
          </cell>
          <cell r="W18">
            <v>1.1499999999999999</v>
          </cell>
          <cell r="X18">
            <v>836</v>
          </cell>
          <cell r="Y18">
            <v>6.5</v>
          </cell>
        </row>
        <row r="19">
          <cell r="H19">
            <v>0.58499999999999996</v>
          </cell>
          <cell r="I19">
            <v>0</v>
          </cell>
          <cell r="J19">
            <v>0.61</v>
          </cell>
          <cell r="M19">
            <v>110</v>
          </cell>
          <cell r="N19">
            <v>146</v>
          </cell>
          <cell r="P19">
            <v>5.3181818181818183</v>
          </cell>
          <cell r="Q19">
            <v>0</v>
          </cell>
          <cell r="R19">
            <v>4.1780821917808222</v>
          </cell>
          <cell r="T19">
            <v>-2.5000000000000022E-2</v>
          </cell>
          <cell r="U19">
            <v>1.1400996264009962</v>
          </cell>
          <cell r="V19">
            <v>0.28399999999999997</v>
          </cell>
          <cell r="W19">
            <v>0.58499999999999996</v>
          </cell>
          <cell r="X19">
            <v>150</v>
          </cell>
          <cell r="Y19">
            <v>1.2</v>
          </cell>
        </row>
        <row r="20">
          <cell r="H20">
            <v>2.15</v>
          </cell>
          <cell r="I20">
            <v>0</v>
          </cell>
          <cell r="J20">
            <v>2.7</v>
          </cell>
          <cell r="M20">
            <v>253</v>
          </cell>
          <cell r="N20">
            <v>297</v>
          </cell>
          <cell r="P20">
            <v>8.4980237154150196</v>
          </cell>
          <cell r="Q20">
            <v>0</v>
          </cell>
          <cell r="R20">
            <v>9.0909090909090917</v>
          </cell>
          <cell r="T20">
            <v>-0.55000000000000027</v>
          </cell>
          <cell r="U20">
            <v>-0.59288537549407216</v>
          </cell>
          <cell r="V20">
            <v>1.65</v>
          </cell>
          <cell r="W20">
            <v>2.15</v>
          </cell>
          <cell r="X20">
            <v>1038</v>
          </cell>
          <cell r="Y20">
            <v>3.8</v>
          </cell>
        </row>
        <row r="21">
          <cell r="H21">
            <v>0.44</v>
          </cell>
          <cell r="I21">
            <v>-1.0000000000000009E-2</v>
          </cell>
          <cell r="J21">
            <v>0.82499999999999996</v>
          </cell>
          <cell r="M21">
            <v>117</v>
          </cell>
          <cell r="N21">
            <v>155</v>
          </cell>
          <cell r="P21">
            <v>3.7606837606837606</v>
          </cell>
          <cell r="Q21">
            <v>-8.5470085470085611E-2</v>
          </cell>
          <cell r="R21">
            <v>5.32258064516129</v>
          </cell>
          <cell r="T21">
            <v>-0.38499999999999995</v>
          </cell>
          <cell r="U21">
            <v>-1.5618968844775294</v>
          </cell>
          <cell r="V21">
            <v>0.56000000000000005</v>
          </cell>
          <cell r="W21">
            <v>0.45</v>
          </cell>
          <cell r="X21">
            <v>476</v>
          </cell>
          <cell r="Y21">
            <v>6.1</v>
          </cell>
        </row>
        <row r="22">
          <cell r="H22">
            <v>0.2</v>
          </cell>
          <cell r="I22">
            <v>0</v>
          </cell>
          <cell r="J22">
            <v>0.2</v>
          </cell>
          <cell r="M22">
            <v>38</v>
          </cell>
          <cell r="N22">
            <v>41</v>
          </cell>
          <cell r="P22">
            <v>5.2631578947368416</v>
          </cell>
          <cell r="Q22">
            <v>0</v>
          </cell>
          <cell r="R22">
            <v>4.8780487804878048</v>
          </cell>
          <cell r="T22">
            <v>0</v>
          </cell>
          <cell r="U22">
            <v>0.38510911424903682</v>
          </cell>
          <cell r="V22">
            <v>0.1</v>
          </cell>
          <cell r="W22">
            <v>0.2</v>
          </cell>
          <cell r="X22">
            <v>39</v>
          </cell>
          <cell r="Y22">
            <v>0.2</v>
          </cell>
        </row>
        <row r="23">
          <cell r="H23">
            <v>175.31</v>
          </cell>
          <cell r="I23">
            <v>0.28999999999999204</v>
          </cell>
          <cell r="J23">
            <v>193.43</v>
          </cell>
          <cell r="M23">
            <v>9165</v>
          </cell>
          <cell r="N23">
            <v>10706</v>
          </cell>
          <cell r="P23">
            <v>19.128205128205128</v>
          </cell>
          <cell r="Q23">
            <v>3.1642116748496818E-2</v>
          </cell>
          <cell r="R23">
            <v>18.067438819353637</v>
          </cell>
          <cell r="T23">
            <v>-18.120000000000005</v>
          </cell>
          <cell r="U23">
            <v>1.0607663088514911</v>
          </cell>
          <cell r="V23">
            <v>204.12</v>
          </cell>
          <cell r="W23">
            <v>175.02</v>
          </cell>
          <cell r="X23">
            <v>10626</v>
          </cell>
          <cell r="Y23">
            <v>197.7</v>
          </cell>
        </row>
        <row r="25">
          <cell r="H25">
            <v>88.9</v>
          </cell>
          <cell r="I25">
            <v>-3.1999999999999886</v>
          </cell>
          <cell r="J25">
            <v>99.6</v>
          </cell>
          <cell r="M25">
            <v>4299</v>
          </cell>
          <cell r="N25">
            <v>4299</v>
          </cell>
          <cell r="P25">
            <v>20.679227727378461</v>
          </cell>
          <cell r="Q25">
            <v>-0.74435915329145885</v>
          </cell>
          <cell r="R25">
            <v>23.16817864619679</v>
          </cell>
          <cell r="T25">
            <v>-10.699999999999989</v>
          </cell>
          <cell r="U25">
            <v>-2.488950918818329</v>
          </cell>
          <cell r="V25">
            <v>73.3</v>
          </cell>
          <cell r="W25">
            <v>92.1</v>
          </cell>
          <cell r="X25">
            <v>4038</v>
          </cell>
          <cell r="Y25">
            <v>88.7</v>
          </cell>
        </row>
        <row r="26">
          <cell r="H26">
            <v>146.56</v>
          </cell>
          <cell r="I26">
            <v>-1.3100000000000023</v>
          </cell>
          <cell r="J26">
            <v>126.386</v>
          </cell>
          <cell r="M26">
            <v>7068</v>
          </cell>
          <cell r="N26">
            <v>7289</v>
          </cell>
          <cell r="P26">
            <v>20.735710243350312</v>
          </cell>
          <cell r="Q26">
            <v>-0.18534238822863713</v>
          </cell>
          <cell r="R26">
            <v>17.339278364659073</v>
          </cell>
          <cell r="T26">
            <v>20.174000000000007</v>
          </cell>
          <cell r="U26">
            <v>3.3964318786912386</v>
          </cell>
          <cell r="V26">
            <v>150.85</v>
          </cell>
          <cell r="W26">
            <v>147.87</v>
          </cell>
          <cell r="X26">
            <v>7274</v>
          </cell>
          <cell r="Y26">
            <v>113.6</v>
          </cell>
        </row>
        <row r="27">
          <cell r="H27">
            <v>8.33</v>
          </cell>
          <cell r="I27">
            <v>-0.13000000000000078</v>
          </cell>
          <cell r="J27">
            <v>10.4</v>
          </cell>
          <cell r="M27">
            <v>700</v>
          </cell>
          <cell r="N27">
            <v>760</v>
          </cell>
          <cell r="P27">
            <v>11.9</v>
          </cell>
          <cell r="Q27">
            <v>-0.18571428571428683</v>
          </cell>
          <cell r="R27">
            <v>13.684210526315789</v>
          </cell>
          <cell r="T27">
            <v>-2.0700000000000003</v>
          </cell>
          <cell r="U27">
            <v>-1.784210526315789</v>
          </cell>
          <cell r="V27">
            <v>10.4</v>
          </cell>
          <cell r="W27">
            <v>8.4600000000000009</v>
          </cell>
          <cell r="X27">
            <v>760</v>
          </cell>
          <cell r="Y27">
            <v>10.3</v>
          </cell>
        </row>
        <row r="28">
          <cell r="H28">
            <v>39.872999999999998</v>
          </cell>
          <cell r="I28">
            <v>-1.095000000000006</v>
          </cell>
          <cell r="J28">
            <v>38</v>
          </cell>
          <cell r="M28">
            <v>2646</v>
          </cell>
          <cell r="N28">
            <v>2583</v>
          </cell>
          <cell r="P28">
            <v>15.069160997732427</v>
          </cell>
          <cell r="Q28">
            <v>-0.41383219954648531</v>
          </cell>
          <cell r="R28">
            <v>14.711575687185443</v>
          </cell>
          <cell r="T28">
            <v>1.8729999999999976</v>
          </cell>
          <cell r="U28">
            <v>0.35758531054698395</v>
          </cell>
          <cell r="V28">
            <v>25.26</v>
          </cell>
          <cell r="W28">
            <v>40.968000000000004</v>
          </cell>
          <cell r="X28">
            <v>2582</v>
          </cell>
          <cell r="Y28">
            <v>38.5</v>
          </cell>
        </row>
        <row r="29">
          <cell r="H29">
            <v>93</v>
          </cell>
          <cell r="I29">
            <v>0.20000000000000284</v>
          </cell>
          <cell r="J29">
            <v>94.2</v>
          </cell>
          <cell r="M29">
            <v>3771</v>
          </cell>
          <cell r="N29">
            <v>4971</v>
          </cell>
          <cell r="P29">
            <v>24.661893396976929</v>
          </cell>
          <cell r="Q29">
            <v>5.3036329885973288E-2</v>
          </cell>
          <cell r="R29">
            <v>18.94990947495474</v>
          </cell>
          <cell r="T29">
            <v>-1.2000000000000028</v>
          </cell>
          <cell r="U29">
            <v>5.7119839220221884</v>
          </cell>
          <cell r="V29">
            <v>102.9</v>
          </cell>
          <cell r="W29">
            <v>92.8</v>
          </cell>
          <cell r="X29">
            <v>4971</v>
          </cell>
          <cell r="Y29">
            <v>88.3</v>
          </cell>
        </row>
        <row r="30">
          <cell r="H30">
            <v>9.3919999999999995</v>
          </cell>
          <cell r="I30">
            <v>0</v>
          </cell>
          <cell r="J30">
            <v>9.67</v>
          </cell>
          <cell r="M30">
            <v>677</v>
          </cell>
          <cell r="N30">
            <v>677</v>
          </cell>
          <cell r="P30">
            <v>13.872968980797635</v>
          </cell>
          <cell r="Q30">
            <v>0</v>
          </cell>
          <cell r="R30">
            <v>14.283604135893649</v>
          </cell>
          <cell r="T30">
            <v>-0.27800000000000047</v>
          </cell>
          <cell r="U30">
            <v>-0.41063515509601345</v>
          </cell>
          <cell r="V30">
            <v>3.8540000000000001</v>
          </cell>
          <cell r="W30">
            <v>9.3919999999999995</v>
          </cell>
          <cell r="X30">
            <v>656</v>
          </cell>
          <cell r="Y30">
            <v>9.6999999999999993</v>
          </cell>
        </row>
        <row r="31">
          <cell r="H31">
            <v>31.6</v>
          </cell>
          <cell r="I31">
            <v>-0.29999999999999716</v>
          </cell>
          <cell r="J31">
            <v>32.670999999999999</v>
          </cell>
          <cell r="M31">
            <v>1500</v>
          </cell>
          <cell r="N31">
            <v>1593</v>
          </cell>
          <cell r="P31">
            <v>21.066666666666666</v>
          </cell>
          <cell r="Q31">
            <v>-0.19999999999999929</v>
          </cell>
          <cell r="R31">
            <v>20.509102322661644</v>
          </cell>
          <cell r="T31">
            <v>-1.070999999999998</v>
          </cell>
          <cell r="U31">
            <v>0.55756434400502286</v>
          </cell>
          <cell r="V31">
            <v>38.6</v>
          </cell>
          <cell r="W31">
            <v>31.9</v>
          </cell>
          <cell r="X31">
            <v>1500</v>
          </cell>
          <cell r="Y31">
            <v>27.6</v>
          </cell>
        </row>
        <row r="32">
          <cell r="H32">
            <v>0.25</v>
          </cell>
          <cell r="I32">
            <v>-3.0000000000000027E-2</v>
          </cell>
          <cell r="J32">
            <v>0.5</v>
          </cell>
          <cell r="M32">
            <v>39</v>
          </cell>
          <cell r="N32">
            <v>109</v>
          </cell>
          <cell r="P32">
            <v>6.4102564102564097</v>
          </cell>
          <cell r="Q32">
            <v>-0.76923076923077094</v>
          </cell>
          <cell r="R32">
            <v>4.5871559633027523</v>
          </cell>
          <cell r="T32">
            <v>-0.25</v>
          </cell>
          <cell r="U32">
            <v>1.8231004469536574</v>
          </cell>
          <cell r="V32">
            <v>0.22</v>
          </cell>
          <cell r="W32">
            <v>0.28000000000000003</v>
          </cell>
          <cell r="X32">
            <v>105</v>
          </cell>
          <cell r="Y32">
            <v>0.7</v>
          </cell>
        </row>
        <row r="33">
          <cell r="H33">
            <v>49.81</v>
          </cell>
          <cell r="I33">
            <v>0.28000000000000114</v>
          </cell>
          <cell r="J33">
            <v>44.1</v>
          </cell>
          <cell r="M33">
            <v>2493</v>
          </cell>
          <cell r="N33">
            <v>2456</v>
          </cell>
          <cell r="P33">
            <v>19.979943842759727</v>
          </cell>
          <cell r="Q33">
            <v>0.11231448054552473</v>
          </cell>
          <cell r="R33">
            <v>17.956026058631924</v>
          </cell>
          <cell r="T33">
            <v>5.7100000000000009</v>
          </cell>
          <cell r="U33">
            <v>2.0239177841278035</v>
          </cell>
          <cell r="V33">
            <v>57.66</v>
          </cell>
          <cell r="W33">
            <v>49.53</v>
          </cell>
          <cell r="X33">
            <v>2485</v>
          </cell>
          <cell r="Y33">
            <v>42.6</v>
          </cell>
        </row>
        <row r="34">
          <cell r="H34">
            <v>9.33</v>
          </cell>
          <cell r="I34">
            <v>-1.9999999999999574E-2</v>
          </cell>
          <cell r="J34">
            <v>7.73</v>
          </cell>
          <cell r="M34">
            <v>742</v>
          </cell>
          <cell r="N34">
            <v>515</v>
          </cell>
          <cell r="P34">
            <v>12.574123989218329</v>
          </cell>
          <cell r="Q34">
            <v>-2.6954177897573928E-2</v>
          </cell>
          <cell r="R34">
            <v>15.009708737864079</v>
          </cell>
          <cell r="T34">
            <v>1.5999999999999996</v>
          </cell>
          <cell r="U34">
            <v>-2.4355847486457503</v>
          </cell>
          <cell r="V34">
            <v>7.47</v>
          </cell>
          <cell r="W34">
            <v>9.35</v>
          </cell>
          <cell r="X34">
            <v>774</v>
          </cell>
          <cell r="Y34">
            <v>9.5</v>
          </cell>
        </row>
        <row r="35">
          <cell r="H35">
            <v>8.7650000000000006</v>
          </cell>
          <cell r="I35">
            <v>-0.43499999999999872</v>
          </cell>
          <cell r="J35">
            <v>10.888</v>
          </cell>
          <cell r="M35">
            <v>766</v>
          </cell>
          <cell r="N35">
            <v>1036</v>
          </cell>
          <cell r="P35">
            <v>11.442558746736292</v>
          </cell>
          <cell r="Q35">
            <v>-0.56788511749347137</v>
          </cell>
          <cell r="R35">
            <v>10.50965250965251</v>
          </cell>
          <cell r="T35">
            <v>-2.1229999999999993</v>
          </cell>
          <cell r="U35">
            <v>8</v>
          </cell>
          <cell r="V35">
            <v>9</v>
          </cell>
          <cell r="W35">
            <v>9.1999999999999993</v>
          </cell>
          <cell r="X35">
            <v>1037</v>
          </cell>
          <cell r="Y35">
            <v>13.63</v>
          </cell>
        </row>
        <row r="37">
          <cell r="H37">
            <v>1.1000000000000001</v>
          </cell>
          <cell r="I37">
            <v>0</v>
          </cell>
          <cell r="J37">
            <v>1.1000000000000001</v>
          </cell>
          <cell r="M37">
            <v>100</v>
          </cell>
          <cell r="N37">
            <v>100</v>
          </cell>
          <cell r="P37">
            <v>11.000000000000002</v>
          </cell>
          <cell r="Q37">
            <v>0</v>
          </cell>
          <cell r="R37">
            <v>11.000000000000002</v>
          </cell>
          <cell r="T37">
            <v>0</v>
          </cell>
          <cell r="U37">
            <v>0</v>
          </cell>
          <cell r="V37">
            <v>0.55000000000000004</v>
          </cell>
          <cell r="W37">
            <v>1.1000000000000001</v>
          </cell>
          <cell r="X37">
            <v>100</v>
          </cell>
          <cell r="Y37">
            <v>1.2</v>
          </cell>
        </row>
        <row r="38">
          <cell r="H38">
            <v>207.36</v>
          </cell>
          <cell r="I38">
            <v>-0.19999999999998863</v>
          </cell>
          <cell r="J38">
            <v>193.9</v>
          </cell>
          <cell r="M38">
            <v>7294</v>
          </cell>
          <cell r="N38">
            <v>7274</v>
          </cell>
          <cell r="P38">
            <v>28.428845626542365</v>
          </cell>
          <cell r="Q38">
            <v>-2.7419797093497067E-2</v>
          </cell>
          <cell r="R38">
            <v>26.65658509760792</v>
          </cell>
          <cell r="T38">
            <v>13.460000000000008</v>
          </cell>
          <cell r="U38">
            <v>1.7722605289344457</v>
          </cell>
          <cell r="V38">
            <v>205.39</v>
          </cell>
          <cell r="W38">
            <v>207.56</v>
          </cell>
          <cell r="X38">
            <v>7269</v>
          </cell>
          <cell r="Y38">
            <v>191.1</v>
          </cell>
        </row>
        <row r="39">
          <cell r="H39">
            <v>8.7799999999999994</v>
          </cell>
          <cell r="I39">
            <v>-5.0000000000000711E-2</v>
          </cell>
          <cell r="J39">
            <v>9.9</v>
          </cell>
          <cell r="M39">
            <v>470</v>
          </cell>
          <cell r="N39">
            <v>440</v>
          </cell>
          <cell r="P39">
            <v>18.680851063829788</v>
          </cell>
          <cell r="Q39">
            <v>-0.10638297872340274</v>
          </cell>
          <cell r="R39">
            <v>22.5</v>
          </cell>
          <cell r="T39">
            <v>-1.120000000000001</v>
          </cell>
          <cell r="U39">
            <v>-3.8191489361702118</v>
          </cell>
          <cell r="V39">
            <v>7.7</v>
          </cell>
          <cell r="W39">
            <v>8.83</v>
          </cell>
          <cell r="X39">
            <v>440</v>
          </cell>
          <cell r="Y39">
            <v>8.1</v>
          </cell>
        </row>
        <row r="40">
          <cell r="H40">
            <v>16.13</v>
          </cell>
          <cell r="I40">
            <v>0.57999999999999829</v>
          </cell>
          <cell r="J40">
            <v>15.24</v>
          </cell>
          <cell r="M40">
            <v>1237</v>
          </cell>
          <cell r="N40">
            <v>1327</v>
          </cell>
          <cell r="P40">
            <v>13.039611964430073</v>
          </cell>
          <cell r="Q40">
            <v>0.4688763136620846</v>
          </cell>
          <cell r="R40">
            <v>11.48455162019593</v>
          </cell>
          <cell r="T40">
            <v>0.88999999999999879</v>
          </cell>
          <cell r="U40">
            <v>1.5550603442341426</v>
          </cell>
          <cell r="V40">
            <v>16.989999999999998</v>
          </cell>
          <cell r="W40">
            <v>15.55</v>
          </cell>
          <cell r="X40">
            <v>1430</v>
          </cell>
          <cell r="Y40">
            <v>18.100000000000001</v>
          </cell>
        </row>
        <row r="41">
          <cell r="H41">
            <v>175.53</v>
          </cell>
          <cell r="I41">
            <v>0.61000000000001364</v>
          </cell>
          <cell r="J41">
            <v>168.08</v>
          </cell>
          <cell r="M41">
            <v>6425</v>
          </cell>
          <cell r="N41">
            <v>5622</v>
          </cell>
          <cell r="P41">
            <v>27.319844357976656</v>
          </cell>
          <cell r="Q41">
            <v>9.4941634241248352E-2</v>
          </cell>
          <cell r="R41">
            <v>29.896833866951265</v>
          </cell>
          <cell r="T41">
            <v>7.4499999999999886</v>
          </cell>
          <cell r="U41">
            <v>-2.5769895089746093</v>
          </cell>
          <cell r="V41">
            <v>168.15</v>
          </cell>
          <cell r="W41">
            <v>174.92</v>
          </cell>
          <cell r="X41">
            <v>5952</v>
          </cell>
          <cell r="Y41">
            <v>166.7</v>
          </cell>
        </row>
        <row r="43">
          <cell r="H43">
            <v>1223.4880000000003</v>
          </cell>
          <cell r="I43">
            <v>-3.9269999999996799</v>
          </cell>
          <cell r="J43">
            <v>1207.2429999999999</v>
          </cell>
          <cell r="M43">
            <v>59562</v>
          </cell>
          <cell r="N43">
            <v>62484</v>
          </cell>
          <cell r="P43">
            <v>20.5</v>
          </cell>
          <cell r="Q43">
            <v>-0.10735032403210099</v>
          </cell>
          <cell r="R43">
            <v>19.3</v>
          </cell>
          <cell r="T43">
            <v>16.245000000000346</v>
          </cell>
          <cell r="U43">
            <v>1.1999999999999993</v>
          </cell>
          <cell r="V43">
            <v>1266.5280000000002</v>
          </cell>
          <cell r="W43">
            <v>1227.415</v>
          </cell>
          <cell r="X43">
            <v>63782</v>
          </cell>
          <cell r="Y43">
            <v>1185.1480000000001</v>
          </cell>
        </row>
        <row r="46">
          <cell r="J46">
            <v>1185.1480000000001</v>
          </cell>
        </row>
        <row r="48">
          <cell r="A48" t="str">
            <v>2024 г</v>
          </cell>
          <cell r="H48">
            <v>427244.20299999998</v>
          </cell>
        </row>
        <row r="49">
          <cell r="A49" t="str">
            <v>2023 г</v>
          </cell>
          <cell r="H49">
            <v>426003.81500000006</v>
          </cell>
        </row>
        <row r="50">
          <cell r="A50" t="str">
            <v>2022 г</v>
          </cell>
          <cell r="H50">
            <v>401686.18299999996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17" zoomScale="60" zoomScaleNormal="60" zoomScaleSheetLayoutView="80" workbookViewId="0">
      <selection activeCell="U35" sqref="U35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5" customFormat="1" ht="16.5" customHeight="1" x14ac:dyDescent="0.2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3"/>
      <c r="M2" s="4"/>
    </row>
    <row r="3" spans="1:23" ht="25.5" customHeight="1" x14ac:dyDescent="0.2">
      <c r="A3" s="63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">
        <f>'[1]Исходный для набора'!M3</f>
        <v>45630</v>
      </c>
      <c r="L3" s="7"/>
      <c r="M3" s="1"/>
    </row>
    <row r="4" spans="1:23" ht="15.75" customHeight="1" x14ac:dyDescent="0.2">
      <c r="A4" s="8"/>
      <c r="B4" s="8"/>
      <c r="C4" s="8"/>
      <c r="D4" s="8"/>
      <c r="E4" s="8"/>
      <c r="F4" s="8"/>
      <c r="G4" s="9"/>
      <c r="H4" s="9"/>
      <c r="I4" s="9"/>
      <c r="J4" s="8"/>
      <c r="K4" s="8"/>
      <c r="L4" s="8"/>
      <c r="M4" s="10"/>
    </row>
    <row r="5" spans="1:23" ht="36" customHeight="1" x14ac:dyDescent="0.2">
      <c r="A5" s="64" t="s">
        <v>1</v>
      </c>
      <c r="B5" s="65" t="s">
        <v>2</v>
      </c>
      <c r="C5" s="66"/>
      <c r="D5" s="67"/>
      <c r="E5" s="68" t="s">
        <v>3</v>
      </c>
      <c r="F5" s="69"/>
      <c r="G5" s="70" t="s">
        <v>4</v>
      </c>
      <c r="H5" s="71"/>
      <c r="I5" s="72"/>
      <c r="J5" s="68" t="str">
        <f>'[1]Исходный для набора'!T5</f>
        <v>Разница к 2023 году +/-</v>
      </c>
      <c r="K5" s="69"/>
      <c r="L5" s="73" t="s">
        <v>5</v>
      </c>
      <c r="M5" s="11" t="s">
        <v>6</v>
      </c>
      <c r="N5" s="12" t="s">
        <v>7</v>
      </c>
      <c r="O5" s="74" t="s">
        <v>8</v>
      </c>
    </row>
    <row r="6" spans="1:23" ht="18.75" customHeight="1" x14ac:dyDescent="0.2">
      <c r="A6" s="75"/>
      <c r="B6" s="76" t="s">
        <v>9</v>
      </c>
      <c r="C6" s="77" t="s">
        <v>10</v>
      </c>
      <c r="D6" s="78" t="s">
        <v>11</v>
      </c>
      <c r="E6" s="79" t="str">
        <f>'[1]Исходный для набора'!M6</f>
        <v>на 1 ноября</v>
      </c>
      <c r="F6" s="80"/>
      <c r="G6" s="81">
        <f>'[1]Исходный для набора'!P6</f>
        <v>2024</v>
      </c>
      <c r="H6" s="77" t="s">
        <v>12</v>
      </c>
      <c r="I6" s="81" t="str">
        <f>'[1]Исходный для набора'!R6</f>
        <v>2023 год</v>
      </c>
      <c r="J6" s="82" t="s">
        <v>13</v>
      </c>
      <c r="K6" s="83" t="s">
        <v>14</v>
      </c>
      <c r="L6" s="84"/>
      <c r="M6" s="10" t="s">
        <v>15</v>
      </c>
      <c r="N6" s="13" t="s">
        <v>16</v>
      </c>
      <c r="O6" s="85"/>
      <c r="W6" s="14"/>
    </row>
    <row r="7" spans="1:23" ht="89.25" customHeight="1" x14ac:dyDescent="0.2">
      <c r="A7" s="75"/>
      <c r="B7" s="86"/>
      <c r="C7" s="87"/>
      <c r="D7" s="88"/>
      <c r="E7" s="15" t="s">
        <v>9</v>
      </c>
      <c r="F7" s="15" t="s">
        <v>11</v>
      </c>
      <c r="G7" s="89"/>
      <c r="H7" s="87"/>
      <c r="I7" s="89"/>
      <c r="J7" s="90"/>
      <c r="K7" s="91"/>
      <c r="L7" s="92"/>
      <c r="M7" s="10"/>
      <c r="N7" s="16" t="str">
        <f>'[1]Исходный для набора'!X7</f>
        <v>2022 год</v>
      </c>
      <c r="O7" s="85"/>
    </row>
    <row r="8" spans="1:23" ht="18" customHeight="1" x14ac:dyDescent="0.2">
      <c r="A8" s="93"/>
      <c r="B8" s="70" t="s">
        <v>17</v>
      </c>
      <c r="C8" s="71"/>
      <c r="D8" s="72"/>
      <c r="E8" s="94" t="s">
        <v>18</v>
      </c>
      <c r="F8" s="95"/>
      <c r="G8" s="65" t="s">
        <v>19</v>
      </c>
      <c r="H8" s="66"/>
      <c r="I8" s="67"/>
      <c r="J8" s="17" t="s">
        <v>17</v>
      </c>
      <c r="K8" s="17" t="s">
        <v>20</v>
      </c>
      <c r="L8" s="17" t="s">
        <v>17</v>
      </c>
      <c r="M8" s="18"/>
      <c r="N8" s="19"/>
      <c r="O8" s="96"/>
    </row>
    <row r="9" spans="1:23" ht="18.75" x14ac:dyDescent="0.2">
      <c r="A9" s="20"/>
      <c r="B9" s="21">
        <v>1</v>
      </c>
      <c r="C9" s="22">
        <v>2</v>
      </c>
      <c r="D9" s="22">
        <v>3</v>
      </c>
      <c r="E9" s="20">
        <v>4</v>
      </c>
      <c r="F9" s="20">
        <v>5</v>
      </c>
      <c r="G9" s="20">
        <v>6</v>
      </c>
      <c r="H9" s="20">
        <v>7</v>
      </c>
      <c r="I9" s="20">
        <v>8</v>
      </c>
      <c r="J9" s="20">
        <v>9</v>
      </c>
      <c r="K9" s="20">
        <v>10</v>
      </c>
      <c r="L9" s="20">
        <v>11</v>
      </c>
      <c r="M9" s="23"/>
      <c r="N9" s="24"/>
      <c r="O9" s="24"/>
    </row>
    <row r="10" spans="1:23" ht="18.75" x14ac:dyDescent="0.3">
      <c r="A10" s="25" t="s">
        <v>21</v>
      </c>
      <c r="B10" s="26">
        <f>'[1]Исходный для набора'!H9</f>
        <v>57.003</v>
      </c>
      <c r="C10" s="26">
        <f>'[1]Исходный для набора'!I9</f>
        <v>1.1829999999999998</v>
      </c>
      <c r="D10" s="26">
        <f>'[1]Исходный для набора'!J9</f>
        <v>48.503</v>
      </c>
      <c r="E10" s="27">
        <f>'[1]Исходный для набора'!M9</f>
        <v>1857</v>
      </c>
      <c r="F10" s="27">
        <f>'[1]Исходный для набора'!N9</f>
        <v>1899</v>
      </c>
      <c r="G10" s="26">
        <f>'[1]Исходный для набора'!P9</f>
        <v>30.696284329563809</v>
      </c>
      <c r="H10" s="28">
        <f>'[1]Исходный для набора'!Q9</f>
        <v>0.63704900376951912</v>
      </c>
      <c r="I10" s="26">
        <f>'[1]Исходный для набора'!R9</f>
        <v>25.541337546076882</v>
      </c>
      <c r="J10" s="26">
        <f>'[1]Исходный для набора'!T9</f>
        <v>8.5</v>
      </c>
      <c r="K10" s="26">
        <f>'[1]Исходный для набора'!U9</f>
        <v>5.1549467834869276</v>
      </c>
      <c r="L10" s="26">
        <f>'[1]Исходный для набора'!V9</f>
        <v>63.65</v>
      </c>
      <c r="M10" s="29">
        <f>'[1]Исходный для набора'!W9</f>
        <v>55.82</v>
      </c>
      <c r="N10" s="30">
        <f>'[1]Исходный для набора'!X9</f>
        <v>1898</v>
      </c>
      <c r="O10" s="29">
        <f>'[1]Исходный для набора'!Y9</f>
        <v>43.113</v>
      </c>
    </row>
    <row r="11" spans="1:23" ht="18.75" x14ac:dyDescent="0.3">
      <c r="A11" s="25" t="s">
        <v>22</v>
      </c>
      <c r="B11" s="26">
        <f>'[1]Исходный для набора'!H23</f>
        <v>175.31</v>
      </c>
      <c r="C11" s="26">
        <f>'[1]Исходный для набора'!I23</f>
        <v>0.28999999999999204</v>
      </c>
      <c r="D11" s="26">
        <f>'[1]Исходный для набора'!J23</f>
        <v>193.43</v>
      </c>
      <c r="E11" s="27">
        <f>'[1]Исходный для набора'!M23</f>
        <v>9165</v>
      </c>
      <c r="F11" s="27">
        <f>'[1]Исходный для набора'!N23</f>
        <v>10706</v>
      </c>
      <c r="G11" s="26">
        <f>'[1]Исходный для набора'!P23</f>
        <v>19.128205128205128</v>
      </c>
      <c r="H11" s="28">
        <f>'[1]Исходный для набора'!Q23</f>
        <v>3.1642116748496818E-2</v>
      </c>
      <c r="I11" s="26">
        <f>'[1]Исходный для набора'!R23</f>
        <v>18.067438819353637</v>
      </c>
      <c r="J11" s="26">
        <f>'[1]Исходный для набора'!T23</f>
        <v>-18.120000000000005</v>
      </c>
      <c r="K11" s="26">
        <f>'[1]Исходный для набора'!U23</f>
        <v>1.0607663088514911</v>
      </c>
      <c r="L11" s="26">
        <f>'[1]Исходный для набора'!V23</f>
        <v>204.12</v>
      </c>
      <c r="M11" s="29">
        <f>'[1]Исходный для набора'!W23</f>
        <v>175.02</v>
      </c>
      <c r="N11" s="30">
        <f>'[1]Исходный для набора'!X23</f>
        <v>10626</v>
      </c>
      <c r="O11" s="29">
        <f>'[1]Исходный для набора'!Y23</f>
        <v>197.7</v>
      </c>
    </row>
    <row r="12" spans="1:23" ht="18.75" x14ac:dyDescent="0.3">
      <c r="A12" s="25" t="s">
        <v>23</v>
      </c>
      <c r="B12" s="26">
        <f>'[1]Исходный для набора'!H15</f>
        <v>12.4</v>
      </c>
      <c r="C12" s="26">
        <f>'[1]Исходный для набора'!I15</f>
        <v>0</v>
      </c>
      <c r="D12" s="26">
        <f>'[1]Исходный для набора'!J15</f>
        <v>12.9</v>
      </c>
      <c r="E12" s="27">
        <f>'[1]Исходный для набора'!M15</f>
        <v>1017</v>
      </c>
      <c r="F12" s="27">
        <f>'[1]Исходный для набора'!N15</f>
        <v>1015</v>
      </c>
      <c r="G12" s="26">
        <f>'[1]Исходный для набора'!P15</f>
        <v>12.192723697148477</v>
      </c>
      <c r="H12" s="28">
        <f>'[1]Исходный для набора'!Q15</f>
        <v>0</v>
      </c>
      <c r="I12" s="26">
        <f>'[1]Исходный для набора'!R15</f>
        <v>12.709359605911329</v>
      </c>
      <c r="J12" s="26">
        <f>'[1]Исходный для набора'!T15</f>
        <v>-0.5</v>
      </c>
      <c r="K12" s="26">
        <f>'[1]Исходный для набора'!U15</f>
        <v>-0.51663590876285248</v>
      </c>
      <c r="L12" s="26">
        <f>'[1]Исходный для набора'!V15</f>
        <v>24.91</v>
      </c>
      <c r="M12" s="29">
        <f>'[1]Исходный для набора'!W15</f>
        <v>12.4</v>
      </c>
      <c r="N12" s="30">
        <f>'[1]Исходный для набора'!X15</f>
        <v>1015</v>
      </c>
      <c r="O12" s="29">
        <f>'[1]Исходный для набора'!Y15</f>
        <v>12.9</v>
      </c>
    </row>
    <row r="13" spans="1:23" ht="18.75" x14ac:dyDescent="0.3">
      <c r="A13" s="25" t="s">
        <v>24</v>
      </c>
      <c r="B13" s="26">
        <f>'[1]Исходный для набора'!H20</f>
        <v>2.15</v>
      </c>
      <c r="C13" s="26">
        <f>'[1]Исходный для набора'!I20</f>
        <v>0</v>
      </c>
      <c r="D13" s="26">
        <f>'[1]Исходный для набора'!J20</f>
        <v>2.7</v>
      </c>
      <c r="E13" s="27">
        <f>'[1]Исходный для набора'!M20</f>
        <v>253</v>
      </c>
      <c r="F13" s="27">
        <f>'[1]Исходный для набора'!N20</f>
        <v>297</v>
      </c>
      <c r="G13" s="26">
        <f>'[1]Исходный для набора'!P20</f>
        <v>8.4980237154150196</v>
      </c>
      <c r="H13" s="28">
        <f>'[1]Исходный для набора'!Q20</f>
        <v>0</v>
      </c>
      <c r="I13" s="26">
        <f>'[1]Исходный для набора'!R20</f>
        <v>9.0909090909090917</v>
      </c>
      <c r="J13" s="26">
        <f>'[1]Исходный для набора'!T20</f>
        <v>-0.55000000000000027</v>
      </c>
      <c r="K13" s="26">
        <f>'[1]Исходный для набора'!U20</f>
        <v>-0.59288537549407216</v>
      </c>
      <c r="L13" s="26">
        <f>'[1]Исходный для набора'!V20</f>
        <v>1.65</v>
      </c>
      <c r="M13" s="29">
        <f>'[1]Исходный для набора'!W20</f>
        <v>2.15</v>
      </c>
      <c r="N13" s="30">
        <f>'[1]Исходный для набора'!X20</f>
        <v>1038</v>
      </c>
      <c r="O13" s="29">
        <f>'[1]Исходный для набора'!Y20</f>
        <v>3.8</v>
      </c>
    </row>
    <row r="14" spans="1:23" ht="18.75" x14ac:dyDescent="0.3">
      <c r="A14" s="25" t="s">
        <v>25</v>
      </c>
      <c r="B14" s="26">
        <f>'[1]Исходный для набора'!H30</f>
        <v>9.3919999999999995</v>
      </c>
      <c r="C14" s="26">
        <f>'[1]Исходный для набора'!I30</f>
        <v>0</v>
      </c>
      <c r="D14" s="26">
        <f>'[1]Исходный для набора'!J30</f>
        <v>9.67</v>
      </c>
      <c r="E14" s="27">
        <f>'[1]Исходный для набора'!M30</f>
        <v>677</v>
      </c>
      <c r="F14" s="27">
        <f>'[1]Исходный для набора'!N30</f>
        <v>677</v>
      </c>
      <c r="G14" s="26">
        <f>'[1]Исходный для набора'!P30</f>
        <v>13.872968980797635</v>
      </c>
      <c r="H14" s="28">
        <f>'[1]Исходный для набора'!Q30</f>
        <v>0</v>
      </c>
      <c r="I14" s="26">
        <f>'[1]Исходный для набора'!R30</f>
        <v>14.283604135893649</v>
      </c>
      <c r="J14" s="26">
        <f>'[1]Исходный для набора'!T30</f>
        <v>-0.27800000000000047</v>
      </c>
      <c r="K14" s="26">
        <f>'[1]Исходный для набора'!U30</f>
        <v>-0.41063515509601345</v>
      </c>
      <c r="L14" s="26">
        <f>'[1]Исходный для набора'!V30</f>
        <v>3.8540000000000001</v>
      </c>
      <c r="M14" s="29">
        <f>'[1]Исходный для набора'!W30</f>
        <v>9.3919999999999995</v>
      </c>
      <c r="N14" s="30">
        <f>'[1]Исходный для набора'!X30</f>
        <v>656</v>
      </c>
      <c r="O14" s="29">
        <f>'[1]Исходный для набора'!Y30</f>
        <v>9.6999999999999993</v>
      </c>
    </row>
    <row r="15" spans="1:23" ht="18.75" x14ac:dyDescent="0.3">
      <c r="A15" s="25" t="s">
        <v>26</v>
      </c>
      <c r="B15" s="26">
        <f>'[1]Исходный для набора'!H21</f>
        <v>0.44</v>
      </c>
      <c r="C15" s="26">
        <f>'[1]Исходный для набора'!I21</f>
        <v>-1.0000000000000009E-2</v>
      </c>
      <c r="D15" s="26">
        <f>'[1]Исходный для набора'!J21</f>
        <v>0.82499999999999996</v>
      </c>
      <c r="E15" s="27">
        <f>'[1]Исходный для набора'!M21</f>
        <v>117</v>
      </c>
      <c r="F15" s="27">
        <f>'[1]Исходный для набора'!N21</f>
        <v>155</v>
      </c>
      <c r="G15" s="26">
        <f>'[1]Исходный для набора'!P21</f>
        <v>3.7606837606837606</v>
      </c>
      <c r="H15" s="28">
        <f>'[1]Исходный для набора'!Q21</f>
        <v>-8.5470085470085611E-2</v>
      </c>
      <c r="I15" s="26">
        <f>'[1]Исходный для набора'!R21</f>
        <v>5.32258064516129</v>
      </c>
      <c r="J15" s="26">
        <f>'[1]Исходный для набора'!T21</f>
        <v>-0.38499999999999995</v>
      </c>
      <c r="K15" s="26">
        <f>'[1]Исходный для набора'!U21</f>
        <v>-1.5618968844775294</v>
      </c>
      <c r="L15" s="26">
        <f>'[1]Исходный для набора'!V21</f>
        <v>0.56000000000000005</v>
      </c>
      <c r="M15" s="29">
        <f>'[1]Исходный для набора'!W21</f>
        <v>0.45</v>
      </c>
      <c r="N15" s="30">
        <f>'[1]Исходный для набора'!X21</f>
        <v>476</v>
      </c>
      <c r="O15" s="29">
        <f>'[1]Исходный для набора'!Y21</f>
        <v>6.1</v>
      </c>
    </row>
    <row r="16" spans="1:23" ht="18.75" x14ac:dyDescent="0.3">
      <c r="A16" s="25" t="s">
        <v>27</v>
      </c>
      <c r="B16" s="26">
        <f>'[1]Исходный для набора'!H33</f>
        <v>49.81</v>
      </c>
      <c r="C16" s="26">
        <f>'[1]Исходный для набора'!I33</f>
        <v>0.28000000000000114</v>
      </c>
      <c r="D16" s="26">
        <f>'[1]Исходный для набора'!J33</f>
        <v>44.1</v>
      </c>
      <c r="E16" s="27">
        <f>'[1]Исходный для набора'!M33</f>
        <v>2493</v>
      </c>
      <c r="F16" s="27">
        <f>'[1]Исходный для набора'!N33</f>
        <v>2456</v>
      </c>
      <c r="G16" s="26">
        <f>'[1]Исходный для набора'!P33</f>
        <v>19.979943842759727</v>
      </c>
      <c r="H16" s="28">
        <f>'[1]Исходный для набора'!Q33</f>
        <v>0.11231448054552473</v>
      </c>
      <c r="I16" s="26">
        <f>'[1]Исходный для набора'!R33</f>
        <v>17.956026058631924</v>
      </c>
      <c r="J16" s="26">
        <f>'[1]Исходный для набора'!T33</f>
        <v>5.7100000000000009</v>
      </c>
      <c r="K16" s="26">
        <f>'[1]Исходный для набора'!U33</f>
        <v>2.0239177841278035</v>
      </c>
      <c r="L16" s="26">
        <f>'[1]Исходный для набора'!V33</f>
        <v>57.66</v>
      </c>
      <c r="M16" s="29">
        <f>'[1]Исходный для набора'!W33</f>
        <v>49.53</v>
      </c>
      <c r="N16" s="30">
        <f>'[1]Исходный для набора'!X33</f>
        <v>2485</v>
      </c>
      <c r="O16" s="29">
        <f>'[1]Исходный для набора'!Y33</f>
        <v>42.6</v>
      </c>
    </row>
    <row r="17" spans="1:21" ht="18.75" x14ac:dyDescent="0.3">
      <c r="A17" s="25" t="s">
        <v>28</v>
      </c>
      <c r="B17" s="26">
        <f>'[1]Исходный для набора'!H34</f>
        <v>9.33</v>
      </c>
      <c r="C17" s="26">
        <f>'[1]Исходный для набора'!I34</f>
        <v>-1.9999999999999574E-2</v>
      </c>
      <c r="D17" s="26">
        <f>'[1]Исходный для набора'!J34</f>
        <v>7.73</v>
      </c>
      <c r="E17" s="27">
        <f>'[1]Исходный для набора'!M34</f>
        <v>742</v>
      </c>
      <c r="F17" s="27">
        <f>'[1]Исходный для набора'!N34</f>
        <v>515</v>
      </c>
      <c r="G17" s="26">
        <f>'[1]Исходный для набора'!P34</f>
        <v>12.574123989218329</v>
      </c>
      <c r="H17" s="28">
        <f>'[1]Исходный для набора'!Q34</f>
        <v>-2.6954177897573928E-2</v>
      </c>
      <c r="I17" s="26">
        <f>'[1]Исходный для набора'!R34</f>
        <v>15.009708737864079</v>
      </c>
      <c r="J17" s="26">
        <f>'[1]Исходный для набора'!T34</f>
        <v>1.5999999999999996</v>
      </c>
      <c r="K17" s="26">
        <f>'[1]Исходный для набора'!U34</f>
        <v>-2.4355847486457503</v>
      </c>
      <c r="L17" s="26">
        <f>'[1]Исходный для набора'!V34</f>
        <v>7.47</v>
      </c>
      <c r="M17" s="29">
        <f>'[1]Исходный для набора'!W34</f>
        <v>9.35</v>
      </c>
      <c r="N17" s="30">
        <f>'[1]Исходный для набора'!X34</f>
        <v>774</v>
      </c>
      <c r="O17" s="29">
        <f>'[1]Исходный для набора'!Y34</f>
        <v>9.5</v>
      </c>
      <c r="U17" s="31"/>
    </row>
    <row r="18" spans="1:21" ht="18.75" x14ac:dyDescent="0.3">
      <c r="A18" s="25" t="s">
        <v>29</v>
      </c>
      <c r="B18" s="26">
        <f>'[1]Исходный для набора'!H39</f>
        <v>8.7799999999999994</v>
      </c>
      <c r="C18" s="26">
        <f>'[1]Исходный для набора'!I39</f>
        <v>-5.0000000000000711E-2</v>
      </c>
      <c r="D18" s="26">
        <f>'[1]Исходный для набора'!J39</f>
        <v>9.9</v>
      </c>
      <c r="E18" s="27">
        <f>'[1]Исходный для набора'!M39</f>
        <v>470</v>
      </c>
      <c r="F18" s="27">
        <f>'[1]Исходный для набора'!N39</f>
        <v>440</v>
      </c>
      <c r="G18" s="26">
        <f>'[1]Исходный для набора'!P39</f>
        <v>18.680851063829788</v>
      </c>
      <c r="H18" s="28">
        <f>'[1]Исходный для набора'!Q39</f>
        <v>-0.10638297872340274</v>
      </c>
      <c r="I18" s="26">
        <f>'[1]Исходный для набора'!R39</f>
        <v>22.5</v>
      </c>
      <c r="J18" s="26">
        <f>'[1]Исходный для набора'!T39</f>
        <v>-1.120000000000001</v>
      </c>
      <c r="K18" s="26">
        <f>'[1]Исходный для набора'!U39</f>
        <v>-3.8191489361702118</v>
      </c>
      <c r="L18" s="26">
        <f>'[1]Исходный для набора'!V39</f>
        <v>7.7</v>
      </c>
      <c r="M18" s="29">
        <f>'[1]Исходный для набора'!W39</f>
        <v>8.83</v>
      </c>
      <c r="N18" s="30">
        <f>'[1]Исходный для набора'!X39</f>
        <v>440</v>
      </c>
      <c r="O18" s="29">
        <f>'[1]Исходный для набора'!Y39</f>
        <v>8.1</v>
      </c>
    </row>
    <row r="19" spans="1:21" ht="18.75" x14ac:dyDescent="0.3">
      <c r="A19" s="32" t="s">
        <v>30</v>
      </c>
      <c r="B19" s="33">
        <f>SUM(B10:B18)</f>
        <v>324.61499999999995</v>
      </c>
      <c r="C19" s="33">
        <f>B19-M19</f>
        <v>1.672999999999945</v>
      </c>
      <c r="D19" s="33">
        <f>SUM(D10:D18)</f>
        <v>329.75800000000004</v>
      </c>
      <c r="E19" s="34">
        <f>SUM(E10:E18)</f>
        <v>16791</v>
      </c>
      <c r="F19" s="34">
        <f>SUM(F10:F18)</f>
        <v>18160</v>
      </c>
      <c r="G19" s="33">
        <f>B19/E19*1000</f>
        <v>19.332678220475252</v>
      </c>
      <c r="H19" s="35">
        <f>G19-(M19/E19*1000)</f>
        <v>9.963671014233455E-2</v>
      </c>
      <c r="I19" s="33">
        <f>D19/F19*1000</f>
        <v>18.158480176211455</v>
      </c>
      <c r="J19" s="33">
        <f>B19-D19</f>
        <v>-5.1430000000000859</v>
      </c>
      <c r="K19" s="36">
        <f>G19-I19</f>
        <v>1.1741980442637967</v>
      </c>
      <c r="L19" s="33">
        <f>SUM(L10:L18)</f>
        <v>371.57400000000001</v>
      </c>
      <c r="M19" s="29">
        <f>SUM(M10:M18)</f>
        <v>322.94200000000001</v>
      </c>
      <c r="N19" s="37">
        <f>SUM(N10:N18)</f>
        <v>19408</v>
      </c>
      <c r="O19" s="38">
        <f>SUM(O10:O18)</f>
        <v>333.51300000000003</v>
      </c>
    </row>
    <row r="20" spans="1:21" ht="18.75" x14ac:dyDescent="0.3">
      <c r="A20" s="25" t="s">
        <v>31</v>
      </c>
      <c r="B20" s="26">
        <f>'[1]Исходный для набора'!H10</f>
        <v>3.02</v>
      </c>
      <c r="C20" s="26">
        <f>'[1]Исходный для набора'!I10</f>
        <v>-0.12000000000000011</v>
      </c>
      <c r="D20" s="26">
        <f>'[1]Исходный для набора'!J10</f>
        <v>2.64</v>
      </c>
      <c r="E20" s="27">
        <f>'[1]Исходный для набора'!M10</f>
        <v>376</v>
      </c>
      <c r="F20" s="27">
        <f>'[1]Исходный для набора'!N10</f>
        <v>367</v>
      </c>
      <c r="G20" s="26">
        <f>'[1]Исходный для набора'!P10</f>
        <v>8.0319148936170226</v>
      </c>
      <c r="H20" s="28">
        <f>'[1]Исходный для набора'!Q10</f>
        <v>-0.31914893617021178</v>
      </c>
      <c r="I20" s="26">
        <f>'[1]Исходный для набора'!R10</f>
        <v>7.1934604904632158</v>
      </c>
      <c r="J20" s="26">
        <f>'[1]Исходный для набора'!T10</f>
        <v>0.37999999999999989</v>
      </c>
      <c r="K20" s="26">
        <f>'[1]Исходный для набора'!U10</f>
        <v>0.83845440315380682</v>
      </c>
      <c r="L20" s="26">
        <f>'[1]Исходный для набора'!V10</f>
        <v>2.81</v>
      </c>
      <c r="M20" s="29">
        <f>'[1]Исходный для набора'!W10</f>
        <v>3.14</v>
      </c>
      <c r="N20" s="30">
        <f>'[1]Исходный для набора'!X10</f>
        <v>409</v>
      </c>
      <c r="O20" s="29">
        <f>'[1]Исходный для набора'!Y10</f>
        <v>3.145</v>
      </c>
    </row>
    <row r="21" spans="1:21" ht="18.75" x14ac:dyDescent="0.3">
      <c r="A21" s="25" t="s">
        <v>32</v>
      </c>
      <c r="B21" s="26">
        <f>'[1]Исходный для набора'!H14</f>
        <v>0.48</v>
      </c>
      <c r="C21" s="26">
        <f>'[1]Исходный для набора'!I14</f>
        <v>0</v>
      </c>
      <c r="D21" s="26">
        <f>'[1]Исходный для набора'!J14</f>
        <v>0.67</v>
      </c>
      <c r="E21" s="27">
        <f>'[1]Исходный для набора'!M14</f>
        <v>53</v>
      </c>
      <c r="F21" s="27">
        <f>'[1]Исходный для набора'!N14</f>
        <v>91</v>
      </c>
      <c r="G21" s="26">
        <f>'[1]Исходный для набора'!P14</f>
        <v>9.0566037735849054</v>
      </c>
      <c r="H21" s="28">
        <f>'[1]Исходный для набора'!Q14</f>
        <v>0</v>
      </c>
      <c r="I21" s="26">
        <f>'[1]Исходный для набора'!R14</f>
        <v>7.3626373626373631</v>
      </c>
      <c r="J21" s="26">
        <f>'[1]Исходный для набора'!T14</f>
        <v>-0.19000000000000006</v>
      </c>
      <c r="K21" s="26">
        <f>'[1]Исходный для набора'!U14</f>
        <v>1.6939664109475423</v>
      </c>
      <c r="L21" s="26">
        <f>'[1]Исходный для набора'!V14</f>
        <v>0.3</v>
      </c>
      <c r="M21" s="29">
        <f>'[1]Исходный для набора'!W14</f>
        <v>0.48</v>
      </c>
      <c r="N21" s="30">
        <f>'[1]Исходный для набора'!X14</f>
        <v>59</v>
      </c>
      <c r="O21" s="29">
        <f>'[1]Исходный для набора'!Y14</f>
        <v>0.7</v>
      </c>
    </row>
    <row r="22" spans="1:21" ht="18.75" x14ac:dyDescent="0.3">
      <c r="A22" s="25" t="s">
        <v>33</v>
      </c>
      <c r="B22" s="26">
        <f>'[1]Исходный для набора'!H37</f>
        <v>1.1000000000000001</v>
      </c>
      <c r="C22" s="26">
        <f>'[1]Исходный для набора'!I37</f>
        <v>0</v>
      </c>
      <c r="D22" s="26">
        <f>'[1]Исходный для набора'!J37</f>
        <v>1.1000000000000001</v>
      </c>
      <c r="E22" s="27">
        <f>'[1]Исходный для набора'!M37</f>
        <v>100</v>
      </c>
      <c r="F22" s="27">
        <f>'[1]Исходный для набора'!N37</f>
        <v>100</v>
      </c>
      <c r="G22" s="26">
        <f>'[1]Исходный для набора'!P37</f>
        <v>11.000000000000002</v>
      </c>
      <c r="H22" s="28">
        <f>'[1]Исходный для набора'!Q37</f>
        <v>0</v>
      </c>
      <c r="I22" s="26">
        <f>'[1]Исходный для набора'!R37</f>
        <v>11.000000000000002</v>
      </c>
      <c r="J22" s="26">
        <f>'[1]Исходный для набора'!T37</f>
        <v>0</v>
      </c>
      <c r="K22" s="26">
        <f>'[1]Исходный для набора'!U37</f>
        <v>0</v>
      </c>
      <c r="L22" s="26">
        <f>'[1]Исходный для набора'!V37</f>
        <v>0.55000000000000004</v>
      </c>
      <c r="M22" s="29">
        <f>'[1]Исходный для набора'!W37</f>
        <v>1.1000000000000001</v>
      </c>
      <c r="N22" s="30">
        <f>'[1]Исходный для набора'!X37</f>
        <v>100</v>
      </c>
      <c r="O22" s="29">
        <f>'[1]Исходный для набора'!Y37</f>
        <v>1.2</v>
      </c>
    </row>
    <row r="23" spans="1:21" ht="18.75" x14ac:dyDescent="0.3">
      <c r="A23" s="25" t="s">
        <v>34</v>
      </c>
      <c r="B23" s="26">
        <f>'[1]Исходный для набора'!H29</f>
        <v>93</v>
      </c>
      <c r="C23" s="26">
        <f>'[1]Исходный для набора'!I29</f>
        <v>0.20000000000000284</v>
      </c>
      <c r="D23" s="26">
        <f>'[1]Исходный для набора'!J29</f>
        <v>94.2</v>
      </c>
      <c r="E23" s="27">
        <f>'[1]Исходный для набора'!M29</f>
        <v>3771</v>
      </c>
      <c r="F23" s="27">
        <f>'[1]Исходный для набора'!N29</f>
        <v>4971</v>
      </c>
      <c r="G23" s="26">
        <f>'[1]Исходный для набора'!P29</f>
        <v>24.661893396976929</v>
      </c>
      <c r="H23" s="28">
        <f>'[1]Исходный для набора'!Q29</f>
        <v>5.3036329885973288E-2</v>
      </c>
      <c r="I23" s="26">
        <f>'[1]Исходный для набора'!R29</f>
        <v>18.94990947495474</v>
      </c>
      <c r="J23" s="26">
        <f>'[1]Исходный для набора'!T29</f>
        <v>-1.2000000000000028</v>
      </c>
      <c r="K23" s="26">
        <f>'[1]Исходный для набора'!U29</f>
        <v>5.7119839220221884</v>
      </c>
      <c r="L23" s="26">
        <f>'[1]Исходный для набора'!V29</f>
        <v>102.9</v>
      </c>
      <c r="M23" s="29">
        <f>'[1]Исходный для набора'!W29</f>
        <v>92.8</v>
      </c>
      <c r="N23" s="30">
        <f>'[1]Исходный для набора'!X29</f>
        <v>4971</v>
      </c>
      <c r="O23" s="29">
        <f>'[1]Исходный для набора'!Y29</f>
        <v>88.3</v>
      </c>
    </row>
    <row r="24" spans="1:21" ht="18.75" x14ac:dyDescent="0.3">
      <c r="A24" s="25" t="s">
        <v>35</v>
      </c>
      <c r="B24" s="26">
        <f>'[1]Исходный для набора'!H38</f>
        <v>207.36</v>
      </c>
      <c r="C24" s="26">
        <f>'[1]Исходный для набора'!I38</f>
        <v>-0.19999999999998863</v>
      </c>
      <c r="D24" s="26">
        <f>'[1]Исходный для набора'!J38</f>
        <v>193.9</v>
      </c>
      <c r="E24" s="27">
        <f>'[1]Исходный для набора'!M38</f>
        <v>7294</v>
      </c>
      <c r="F24" s="27">
        <f>'[1]Исходный для набора'!N38</f>
        <v>7274</v>
      </c>
      <c r="G24" s="26">
        <f>'[1]Исходный для набора'!P38</f>
        <v>28.428845626542365</v>
      </c>
      <c r="H24" s="28">
        <f>'[1]Исходный для набора'!Q38</f>
        <v>-2.7419797093497067E-2</v>
      </c>
      <c r="I24" s="26">
        <f>'[1]Исходный для набора'!R38</f>
        <v>26.65658509760792</v>
      </c>
      <c r="J24" s="26">
        <f>'[1]Исходный для набора'!T38</f>
        <v>13.460000000000008</v>
      </c>
      <c r="K24" s="26">
        <f>'[1]Исходный для набора'!U38</f>
        <v>1.7722605289344457</v>
      </c>
      <c r="L24" s="26">
        <f>'[1]Исходный для набора'!V38</f>
        <v>205.39</v>
      </c>
      <c r="M24" s="29">
        <f>'[1]Исходный для набора'!W38</f>
        <v>207.56</v>
      </c>
      <c r="N24" s="30">
        <f>'[1]Исходный для набора'!X38</f>
        <v>7269</v>
      </c>
      <c r="O24" s="29">
        <f>'[1]Исходный для набора'!Y38</f>
        <v>191.1</v>
      </c>
    </row>
    <row r="25" spans="1:21" ht="18.75" x14ac:dyDescent="0.3">
      <c r="A25" s="25" t="s">
        <v>36</v>
      </c>
      <c r="B25" s="26">
        <f>'[1]Исходный для набора'!H40</f>
        <v>16.13</v>
      </c>
      <c r="C25" s="26">
        <f>'[1]Исходный для набора'!I40</f>
        <v>0.57999999999999829</v>
      </c>
      <c r="D25" s="26">
        <f>'[1]Исходный для набора'!J40</f>
        <v>15.24</v>
      </c>
      <c r="E25" s="27">
        <f>'[1]Исходный для набора'!M40</f>
        <v>1237</v>
      </c>
      <c r="F25" s="27">
        <f>'[1]Исходный для набора'!N40</f>
        <v>1327</v>
      </c>
      <c r="G25" s="26">
        <f>'[1]Исходный для набора'!P40</f>
        <v>13.039611964430073</v>
      </c>
      <c r="H25" s="28">
        <f>'[1]Исходный для набора'!Q40</f>
        <v>0.4688763136620846</v>
      </c>
      <c r="I25" s="26">
        <f>'[1]Исходный для набора'!R40</f>
        <v>11.48455162019593</v>
      </c>
      <c r="J25" s="26">
        <f>'[1]Исходный для набора'!T40</f>
        <v>0.88999999999999879</v>
      </c>
      <c r="K25" s="26">
        <f>'[1]Исходный для набора'!U40</f>
        <v>1.5550603442341426</v>
      </c>
      <c r="L25" s="26">
        <f>'[1]Исходный для набора'!V40</f>
        <v>16.989999999999998</v>
      </c>
      <c r="M25" s="29">
        <f>'[1]Исходный для набора'!W40</f>
        <v>15.55</v>
      </c>
      <c r="N25" s="30">
        <f>'[1]Исходный для набора'!X40</f>
        <v>1430</v>
      </c>
      <c r="O25" s="29">
        <f>'[1]Исходный для набора'!Y40</f>
        <v>18.100000000000001</v>
      </c>
    </row>
    <row r="26" spans="1:21" ht="18.75" x14ac:dyDescent="0.3">
      <c r="A26" s="25" t="s">
        <v>37</v>
      </c>
      <c r="B26" s="26">
        <f>'[1]Исходный для набора'!H31</f>
        <v>31.6</v>
      </c>
      <c r="C26" s="26">
        <f>'[1]Исходный для набора'!I31</f>
        <v>-0.29999999999999716</v>
      </c>
      <c r="D26" s="26">
        <f>'[1]Исходный для набора'!J31</f>
        <v>32.670999999999999</v>
      </c>
      <c r="E26" s="27">
        <f>'[1]Исходный для набора'!M31</f>
        <v>1500</v>
      </c>
      <c r="F26" s="27">
        <f>'[1]Исходный для набора'!N31</f>
        <v>1593</v>
      </c>
      <c r="G26" s="26">
        <f>'[1]Исходный для набора'!P31</f>
        <v>21.066666666666666</v>
      </c>
      <c r="H26" s="28">
        <f>'[1]Исходный для набора'!Q31</f>
        <v>-0.19999999999999929</v>
      </c>
      <c r="I26" s="26">
        <f>'[1]Исходный для набора'!R31</f>
        <v>20.509102322661644</v>
      </c>
      <c r="J26" s="26">
        <f>'[1]Исходный для набора'!T31</f>
        <v>-1.070999999999998</v>
      </c>
      <c r="K26" s="26">
        <f>'[1]Исходный для набора'!U31</f>
        <v>0.55756434400502286</v>
      </c>
      <c r="L26" s="26">
        <f>'[1]Исходный для набора'!V31</f>
        <v>38.6</v>
      </c>
      <c r="M26" s="29">
        <f>'[1]Исходный для набора'!W31</f>
        <v>31.9</v>
      </c>
      <c r="N26" s="30">
        <f>'[1]Исходный для набора'!X31</f>
        <v>1500</v>
      </c>
      <c r="O26" s="29">
        <f>'[1]Исходный для набора'!Y31</f>
        <v>27.6</v>
      </c>
    </row>
    <row r="27" spans="1:21" ht="18.75" x14ac:dyDescent="0.3">
      <c r="A27" s="32" t="s">
        <v>38</v>
      </c>
      <c r="B27" s="33">
        <f>SUM(B20:B26)</f>
        <v>352.69000000000005</v>
      </c>
      <c r="C27" s="33">
        <f>B27-M27</f>
        <v>0.16000000000008185</v>
      </c>
      <c r="D27" s="33">
        <f>SUM(D20:D26)</f>
        <v>340.42099999999999</v>
      </c>
      <c r="E27" s="34">
        <f>SUM(E20:E26)</f>
        <v>14331</v>
      </c>
      <c r="F27" s="34">
        <f>SUM(F20:F26)</f>
        <v>15723</v>
      </c>
      <c r="G27" s="33">
        <f>B27/E27*1000</f>
        <v>24.610285395296913</v>
      </c>
      <c r="H27" s="35">
        <f>G27-(M27/E27*1000)</f>
        <v>1.1164608192036241E-2</v>
      </c>
      <c r="I27" s="33">
        <f>D27/F27*1000</f>
        <v>21.651147999745593</v>
      </c>
      <c r="J27" s="33">
        <f>B27-D27</f>
        <v>12.269000000000062</v>
      </c>
      <c r="K27" s="36">
        <f>G27-I27</f>
        <v>2.9591373955513198</v>
      </c>
      <c r="L27" s="33">
        <f>SUM(L20:L26)</f>
        <v>367.54</v>
      </c>
      <c r="M27" s="38">
        <f>SUM(M20:M26)</f>
        <v>352.53</v>
      </c>
      <c r="N27" s="37">
        <f>SUM(N20:N26)</f>
        <v>15738</v>
      </c>
      <c r="O27" s="38">
        <f>SUM(O20:O26)</f>
        <v>330.14500000000004</v>
      </c>
    </row>
    <row r="28" spans="1:21" ht="18.75" x14ac:dyDescent="0.3">
      <c r="A28" s="25" t="s">
        <v>39</v>
      </c>
      <c r="B28" s="26">
        <f>'[1]Исходный для набора'!H12</f>
        <v>6.14</v>
      </c>
      <c r="C28" s="26">
        <f>'[1]Исходный для набора'!I12</f>
        <v>0</v>
      </c>
      <c r="D28" s="26">
        <f>'[1]Исходный для набора'!J12</f>
        <v>7.4</v>
      </c>
      <c r="E28" s="27">
        <f>'[1]Исходный для набора'!M12</f>
        <v>616</v>
      </c>
      <c r="F28" s="27">
        <f>'[1]Исходный для набора'!N12</f>
        <v>670</v>
      </c>
      <c r="G28" s="26">
        <f>'[1]Исходный для набора'!P12</f>
        <v>9.9675324675324664</v>
      </c>
      <c r="H28" s="28">
        <f>'[1]Исходный для набора'!Q12</f>
        <v>0</v>
      </c>
      <c r="I28" s="26">
        <f>'[1]Исходный для набора'!R12</f>
        <v>11.044776119402984</v>
      </c>
      <c r="J28" s="26">
        <f>'[1]Исходный для набора'!T12</f>
        <v>-1.2600000000000007</v>
      </c>
      <c r="K28" s="26">
        <f>'[1]Исходный для набора'!U12</f>
        <v>-1.0772436518705177</v>
      </c>
      <c r="L28" s="26">
        <f>'[1]Исходный для набора'!V12</f>
        <v>6.53</v>
      </c>
      <c r="M28" s="29">
        <f>'[1]Исходный для набора'!W12</f>
        <v>6.14</v>
      </c>
      <c r="N28" s="30">
        <f>'[1]Исходный для набора'!X12</f>
        <v>739</v>
      </c>
      <c r="O28" s="29">
        <f>'[1]Исходный для набора'!Y12</f>
        <v>9.4</v>
      </c>
    </row>
    <row r="29" spans="1:21" ht="18.75" x14ac:dyDescent="0.3">
      <c r="A29" s="25" t="s">
        <v>40</v>
      </c>
      <c r="B29" s="26">
        <f>'[1]Исходный для набора'!H11</f>
        <v>44.01</v>
      </c>
      <c r="C29" s="26">
        <f>'[1]Исходный для набора'!I11</f>
        <v>-5.0000000000004263E-2</v>
      </c>
      <c r="D29" s="26">
        <f>'[1]Исходный для набора'!J11</f>
        <v>48.3</v>
      </c>
      <c r="E29" s="27">
        <f>'[1]Исходный для набора'!M11</f>
        <v>3333</v>
      </c>
      <c r="F29" s="27">
        <f>'[1]Исходный для набора'!N11</f>
        <v>3333</v>
      </c>
      <c r="G29" s="26">
        <f>'[1]Исходный для набора'!P11</f>
        <v>13.204320432043204</v>
      </c>
      <c r="H29" s="28">
        <f>'[1]Исходный для набора'!Q11</f>
        <v>-1.5001500150015445E-2</v>
      </c>
      <c r="I29" s="26">
        <f>'[1]Исходный для набора'!R11</f>
        <v>14.49144914491449</v>
      </c>
      <c r="J29" s="26">
        <f>'[1]Исходный для набора'!T11</f>
        <v>-4.2899999999999991</v>
      </c>
      <c r="K29" s="26">
        <f>'[1]Исходный для набора'!U11</f>
        <v>-1.2871287128712865</v>
      </c>
      <c r="L29" s="26">
        <f>'[1]Исходный для набора'!V11</f>
        <v>55.36</v>
      </c>
      <c r="M29" s="29">
        <f>'[1]Исходный для набора'!W11</f>
        <v>44.06</v>
      </c>
      <c r="N29" s="30">
        <f>'[1]Исходный для набора'!X11</f>
        <v>3333</v>
      </c>
      <c r="O29" s="29">
        <f>'[1]Исходный для набора'!Y11</f>
        <v>47.4</v>
      </c>
    </row>
    <row r="30" spans="1:21" ht="18.75" x14ac:dyDescent="0.3">
      <c r="A30" s="25" t="s">
        <v>41</v>
      </c>
      <c r="B30" s="26">
        <f>'[1]Исходный для набора'!H35</f>
        <v>8.7650000000000006</v>
      </c>
      <c r="C30" s="26">
        <f>'[1]Исходный для набора'!I35</f>
        <v>-0.43499999999999872</v>
      </c>
      <c r="D30" s="26">
        <f>'[1]Исходный для набора'!J35</f>
        <v>10.888</v>
      </c>
      <c r="E30" s="27">
        <f>'[1]Исходный для набора'!M35</f>
        <v>766</v>
      </c>
      <c r="F30" s="27">
        <f>'[1]Исходный для набора'!N35</f>
        <v>1036</v>
      </c>
      <c r="G30" s="26">
        <f>'[1]Исходный для набора'!P35</f>
        <v>11.442558746736292</v>
      </c>
      <c r="H30" s="28">
        <f>'[1]Исходный для набора'!Q35</f>
        <v>-0.56788511749347137</v>
      </c>
      <c r="I30" s="26">
        <f>'[1]Исходный для набора'!R35</f>
        <v>10.50965250965251</v>
      </c>
      <c r="J30" s="26">
        <f>'[1]Исходный для набора'!T35</f>
        <v>-2.1229999999999993</v>
      </c>
      <c r="K30" s="26">
        <f>'[1]Исходный для набора'!U35</f>
        <v>8</v>
      </c>
      <c r="L30" s="26">
        <f>'[1]Исходный для набора'!V35</f>
        <v>9</v>
      </c>
      <c r="M30" s="29">
        <f>'[1]Исходный для набора'!W35</f>
        <v>9.1999999999999993</v>
      </c>
      <c r="N30" s="30">
        <f>'[1]Исходный для набора'!X35</f>
        <v>1037</v>
      </c>
      <c r="O30" s="29">
        <f>'[1]Исходный для набора'!Y35</f>
        <v>13.63</v>
      </c>
    </row>
    <row r="31" spans="1:21" ht="18.75" x14ac:dyDescent="0.3">
      <c r="A31" s="25" t="s">
        <v>42</v>
      </c>
      <c r="B31" s="26">
        <f>'[1]Исходный для набора'!H16</f>
        <v>21.65</v>
      </c>
      <c r="C31" s="26">
        <f>'[1]Исходный для набора'!I16</f>
        <v>-8.9999999999999858E-2</v>
      </c>
      <c r="D31" s="26">
        <f>'[1]Исходный для набора'!J16</f>
        <v>19.329999999999998</v>
      </c>
      <c r="E31" s="27">
        <f>'[1]Исходный для набора'!M16</f>
        <v>1785</v>
      </c>
      <c r="F31" s="27">
        <f>'[1]Исходный для набора'!N16</f>
        <v>1308</v>
      </c>
      <c r="G31" s="26">
        <f>'[1]Исходный для набора'!P16</f>
        <v>12.128851540616246</v>
      </c>
      <c r="H31" s="28">
        <f>'[1]Исходный для набора'!Q16</f>
        <v>-5.0420168067226712E-2</v>
      </c>
      <c r="I31" s="26">
        <f>'[1]Исходный для набора'!R16</f>
        <v>14.778287461773699</v>
      </c>
      <c r="J31" s="26">
        <f>'[1]Исходный для набора'!T16</f>
        <v>2.3200000000000003</v>
      </c>
      <c r="K31" s="26">
        <f>'[1]Исходный для набора'!U16</f>
        <v>-2.649435921157453</v>
      </c>
      <c r="L31" s="26">
        <f>'[1]Исходный для набора'!V16</f>
        <v>23.2</v>
      </c>
      <c r="M31" s="29">
        <f>'[1]Исходный для набора'!W16</f>
        <v>21.74</v>
      </c>
      <c r="N31" s="30">
        <f>'[1]Исходный для набора'!X16</f>
        <v>1227</v>
      </c>
      <c r="O31" s="29">
        <f>'[1]Исходный для набора'!Y16</f>
        <v>19.5</v>
      </c>
    </row>
    <row r="32" spans="1:21" ht="18.75" x14ac:dyDescent="0.3">
      <c r="A32" s="25" t="s">
        <v>43</v>
      </c>
      <c r="B32" s="26">
        <f>'[1]Исходный для набора'!H13</f>
        <v>2.96</v>
      </c>
      <c r="C32" s="26">
        <f>'[1]Исходный для набора'!I13</f>
        <v>-2.0000000000000018E-2</v>
      </c>
      <c r="D32" s="26">
        <f>'[1]Исходный для набора'!J13</f>
        <v>4.42</v>
      </c>
      <c r="E32" s="27">
        <f>'[1]Исходный для набора'!M13</f>
        <v>262</v>
      </c>
      <c r="F32" s="27">
        <f>'[1]Исходный для набора'!N13</f>
        <v>379</v>
      </c>
      <c r="G32" s="26">
        <f>'[1]Исходный для набора'!P13</f>
        <v>11.297709923664122</v>
      </c>
      <c r="H32" s="28">
        <f>'[1]Исходный для набора'!Q13</f>
        <v>-7.6335877862595325E-2</v>
      </c>
      <c r="I32" s="26">
        <f>'[1]Исходный для набора'!R13</f>
        <v>11.6622691292876</v>
      </c>
      <c r="J32" s="26">
        <f>'[1]Исходный для набора'!T13</f>
        <v>-1.46</v>
      </c>
      <c r="K32" s="26">
        <f>'[1]Исходный для набора'!U13</f>
        <v>-0.36455920562347721</v>
      </c>
      <c r="L32" s="26">
        <f>'[1]Исходный для набора'!V13</f>
        <v>2.6</v>
      </c>
      <c r="M32" s="29">
        <f>'[1]Исходный для набора'!W13</f>
        <v>2.98</v>
      </c>
      <c r="N32" s="30">
        <f>'[1]Исходный для набора'!X13</f>
        <v>378</v>
      </c>
      <c r="O32" s="29">
        <f>'[1]Исходный для набора'!Y13</f>
        <v>4</v>
      </c>
    </row>
    <row r="33" spans="1:15" ht="18.75" x14ac:dyDescent="0.3">
      <c r="A33" s="25" t="s">
        <v>44</v>
      </c>
      <c r="B33" s="26">
        <f>'[1]Исходный для набора'!H27</f>
        <v>8.33</v>
      </c>
      <c r="C33" s="26">
        <f>'[1]Исходный для набора'!I27</f>
        <v>-0.13000000000000078</v>
      </c>
      <c r="D33" s="26">
        <f>'[1]Исходный для набора'!J27</f>
        <v>10.4</v>
      </c>
      <c r="E33" s="27">
        <f>'[1]Исходный для набора'!M27</f>
        <v>700</v>
      </c>
      <c r="F33" s="27">
        <f>'[1]Исходный для набора'!N27</f>
        <v>760</v>
      </c>
      <c r="G33" s="26">
        <f>'[1]Исходный для набора'!P27</f>
        <v>11.9</v>
      </c>
      <c r="H33" s="28">
        <f>'[1]Исходный для набора'!Q27</f>
        <v>-0.18571428571428683</v>
      </c>
      <c r="I33" s="26">
        <f>'[1]Исходный для набора'!R27</f>
        <v>13.684210526315789</v>
      </c>
      <c r="J33" s="26">
        <f>'[1]Исходный для набора'!T27</f>
        <v>-2.0700000000000003</v>
      </c>
      <c r="K33" s="26">
        <f>'[1]Исходный для набора'!U27</f>
        <v>-1.784210526315789</v>
      </c>
      <c r="L33" s="26">
        <f>'[1]Исходный для набора'!V27</f>
        <v>10.4</v>
      </c>
      <c r="M33" s="29">
        <f>'[1]Исходный для набора'!W27</f>
        <v>8.4600000000000009</v>
      </c>
      <c r="N33" s="30">
        <f>'[1]Исходный для набора'!X27</f>
        <v>760</v>
      </c>
      <c r="O33" s="29">
        <f>'[1]Исходный для набора'!Y27</f>
        <v>10.3</v>
      </c>
    </row>
    <row r="34" spans="1:15" s="39" customFormat="1" ht="18.75" x14ac:dyDescent="0.3">
      <c r="A34" s="32" t="s">
        <v>45</v>
      </c>
      <c r="B34" s="33">
        <f>SUM(B28:B33)</f>
        <v>91.85499999999999</v>
      </c>
      <c r="C34" s="33">
        <f>B34-M34</f>
        <v>-0.72500000000002274</v>
      </c>
      <c r="D34" s="33">
        <f>SUM(D28:D33)</f>
        <v>100.738</v>
      </c>
      <c r="E34" s="34">
        <f>SUM(E28:E33)</f>
        <v>7462</v>
      </c>
      <c r="F34" s="34">
        <f>SUM(F28:F33)</f>
        <v>7486</v>
      </c>
      <c r="G34" s="33">
        <f>B34/E34*1000</f>
        <v>12.30970249262932</v>
      </c>
      <c r="H34" s="35">
        <f>G34-(M34/E34*1000)</f>
        <v>-9.7158938622357027E-2</v>
      </c>
      <c r="I34" s="33">
        <f>D34/F34*1000</f>
        <v>13.456852791878173</v>
      </c>
      <c r="J34" s="33">
        <f>B34-D34</f>
        <v>-8.8830000000000098</v>
      </c>
      <c r="K34" s="36">
        <f>G34-I34</f>
        <v>-1.1471502992488531</v>
      </c>
      <c r="L34" s="33">
        <f>SUM(L28:L33)</f>
        <v>107.09</v>
      </c>
      <c r="M34" s="38">
        <f>SUM(M28:M33)</f>
        <v>92.580000000000013</v>
      </c>
      <c r="N34" s="37">
        <f>SUM(N28:N33)</f>
        <v>7474</v>
      </c>
      <c r="O34" s="38">
        <f>SUM(O28:O33)</f>
        <v>104.22999999999999</v>
      </c>
    </row>
    <row r="35" spans="1:15" ht="18.75" x14ac:dyDescent="0.3">
      <c r="A35" s="25" t="s">
        <v>46</v>
      </c>
      <c r="B35" s="26">
        <f>'[1]Исходный для набора'!H17</f>
        <v>1.29</v>
      </c>
      <c r="C35" s="26">
        <f>'[1]Исходный для набора'!I17</f>
        <v>0</v>
      </c>
      <c r="D35" s="26">
        <f>'[1]Исходный для набора'!J17</f>
        <v>1.62</v>
      </c>
      <c r="E35" s="27">
        <f>'[1]Исходный для набора'!M17</f>
        <v>147</v>
      </c>
      <c r="F35" s="27">
        <f>'[1]Исходный для набора'!N17</f>
        <v>183</v>
      </c>
      <c r="G35" s="26">
        <f>'[1]Исходный для набора'!P17</f>
        <v>8.7755102040816322</v>
      </c>
      <c r="H35" s="28">
        <f>'[1]Исходный для набора'!Q17</f>
        <v>0</v>
      </c>
      <c r="I35" s="26">
        <f>'[1]Исходный для набора'!R17</f>
        <v>8.8524590163934445</v>
      </c>
      <c r="J35" s="26">
        <f>'[1]Исходный для набора'!T17</f>
        <v>-0.33000000000000007</v>
      </c>
      <c r="K35" s="26">
        <f>'[1]Исходный для набора'!U17</f>
        <v>-7.6948812311812276E-2</v>
      </c>
      <c r="L35" s="26">
        <f>'[1]Исходный для набора'!V17</f>
        <v>1.2</v>
      </c>
      <c r="M35" s="29">
        <f>'[1]Исходный для набора'!W17</f>
        <v>1.29</v>
      </c>
      <c r="N35" s="30">
        <f>'[1]Исходный для набора'!X17</f>
        <v>186</v>
      </c>
      <c r="O35" s="29">
        <f>'[1]Исходный для набора'!Y17</f>
        <v>1.1599999999999999</v>
      </c>
    </row>
    <row r="36" spans="1:15" ht="18.75" x14ac:dyDescent="0.3">
      <c r="A36" s="25" t="s">
        <v>47</v>
      </c>
      <c r="B36" s="26">
        <f>'[1]Исходный для набора'!H22</f>
        <v>0.2</v>
      </c>
      <c r="C36" s="26">
        <f>'[1]Исходный для набора'!I22</f>
        <v>0</v>
      </c>
      <c r="D36" s="26">
        <f>'[1]Исходный для набора'!J22</f>
        <v>0.2</v>
      </c>
      <c r="E36" s="27">
        <f>'[1]Исходный для набора'!M22</f>
        <v>38</v>
      </c>
      <c r="F36" s="27">
        <f>'[1]Исходный для набора'!N22</f>
        <v>41</v>
      </c>
      <c r="G36" s="26">
        <f>'[1]Исходный для набора'!P22</f>
        <v>5.2631578947368416</v>
      </c>
      <c r="H36" s="28">
        <f>'[1]Исходный для набора'!Q22</f>
        <v>0</v>
      </c>
      <c r="I36" s="26">
        <f>'[1]Исходный для набора'!R22</f>
        <v>4.8780487804878048</v>
      </c>
      <c r="J36" s="26">
        <f>'[1]Исходный для набора'!T22</f>
        <v>0</v>
      </c>
      <c r="K36" s="26">
        <f>'[1]Исходный для набора'!U22</f>
        <v>0.38510911424903682</v>
      </c>
      <c r="L36" s="26">
        <f>'[1]Исходный для набора'!V22</f>
        <v>0.1</v>
      </c>
      <c r="M36" s="29">
        <f>'[1]Исходный для набора'!W22</f>
        <v>0.2</v>
      </c>
      <c r="N36" s="30">
        <f>'[1]Исходный для набора'!X22</f>
        <v>39</v>
      </c>
      <c r="O36" s="29">
        <f>'[1]Исходный для набора'!Y22</f>
        <v>0.2</v>
      </c>
    </row>
    <row r="37" spans="1:15" ht="18.75" x14ac:dyDescent="0.3">
      <c r="A37" s="25" t="s">
        <v>48</v>
      </c>
      <c r="B37" s="26">
        <f>'[1]Исходный для набора'!H32</f>
        <v>0.25</v>
      </c>
      <c r="C37" s="26">
        <f>'[1]Исходный для набора'!I32</f>
        <v>-3.0000000000000027E-2</v>
      </c>
      <c r="D37" s="26">
        <f>'[1]Исходный для набора'!J32</f>
        <v>0.5</v>
      </c>
      <c r="E37" s="27">
        <f>'[1]Исходный для набора'!M32</f>
        <v>39</v>
      </c>
      <c r="F37" s="27">
        <f>'[1]Исходный для набора'!N32</f>
        <v>109</v>
      </c>
      <c r="G37" s="26">
        <f>'[1]Исходный для набора'!P32</f>
        <v>6.4102564102564097</v>
      </c>
      <c r="H37" s="28">
        <f>'[1]Исходный для набора'!Q32</f>
        <v>-0.76923076923077094</v>
      </c>
      <c r="I37" s="26">
        <f>'[1]Исходный для набора'!R32</f>
        <v>4.5871559633027523</v>
      </c>
      <c r="J37" s="26">
        <f>'[1]Исходный для набора'!T32</f>
        <v>-0.25</v>
      </c>
      <c r="K37" s="26">
        <f>'[1]Исходный для набора'!U32</f>
        <v>1.8231004469536574</v>
      </c>
      <c r="L37" s="26">
        <f>'[1]Исходный для набора'!V32</f>
        <v>0.22</v>
      </c>
      <c r="M37" s="29">
        <f>'[1]Исходный для набора'!W32</f>
        <v>0.28000000000000003</v>
      </c>
      <c r="N37" s="30">
        <f>'[1]Исходный для набора'!X32</f>
        <v>105</v>
      </c>
      <c r="O37" s="29">
        <f>'[1]Исходный для набора'!Y32</f>
        <v>0.7</v>
      </c>
    </row>
    <row r="38" spans="1:15" ht="18.75" x14ac:dyDescent="0.3">
      <c r="A38" s="32" t="s">
        <v>49</v>
      </c>
      <c r="B38" s="33">
        <f>SUM(B35:B37)</f>
        <v>1.74</v>
      </c>
      <c r="C38" s="33">
        <f>B38-M38</f>
        <v>-3.0000000000000027E-2</v>
      </c>
      <c r="D38" s="33">
        <f>SUM(D35:D37)</f>
        <v>2.3200000000000003</v>
      </c>
      <c r="E38" s="34">
        <f>SUM(E35:E37)</f>
        <v>224</v>
      </c>
      <c r="F38" s="34">
        <f>SUM(F35:F37)</f>
        <v>333</v>
      </c>
      <c r="G38" s="33">
        <f>B38/E38*1000</f>
        <v>7.7678571428571432</v>
      </c>
      <c r="H38" s="35">
        <f>G38-(M38/E38*1000)</f>
        <v>-0.13392857142857029</v>
      </c>
      <c r="I38" s="33">
        <f>D38/F38*1000</f>
        <v>6.966966966966968</v>
      </c>
      <c r="J38" s="33">
        <f>B38-D38</f>
        <v>-0.58000000000000029</v>
      </c>
      <c r="K38" s="36">
        <f>G38-I38</f>
        <v>0.80089017589017519</v>
      </c>
      <c r="L38" s="33">
        <f>SUM(L35:L37)</f>
        <v>1.52</v>
      </c>
      <c r="M38" s="38">
        <f>SUM(M35:M37)</f>
        <v>1.77</v>
      </c>
      <c r="N38" s="37">
        <f>SUM(N35:N37)</f>
        <v>330</v>
      </c>
      <c r="O38" s="38">
        <f>SUM(O35:O37)</f>
        <v>2.0599999999999996</v>
      </c>
    </row>
    <row r="39" spans="1:15" ht="18.75" x14ac:dyDescent="0.3">
      <c r="A39" s="25" t="s">
        <v>50</v>
      </c>
      <c r="B39" s="26">
        <f>'[1]Исходный для набора'!H18</f>
        <v>1.1399999999999999</v>
      </c>
      <c r="C39" s="26">
        <f>'[1]Исходный для набора'!I18</f>
        <v>-1.0000000000000009E-2</v>
      </c>
      <c r="D39" s="26">
        <f>'[1]Исходный для набора'!J18</f>
        <v>1.33</v>
      </c>
      <c r="E39" s="27">
        <f>'[1]Исходный для набора'!M18</f>
        <v>206</v>
      </c>
      <c r="F39" s="27">
        <f>'[1]Исходный для набора'!N18</f>
        <v>843</v>
      </c>
      <c r="G39" s="26">
        <f>'[1]Исходный для набора'!P18</f>
        <v>5.5339805825242712</v>
      </c>
      <c r="H39" s="28">
        <f>'[1]Исходный для набора'!Q18</f>
        <v>-4.8543689320388772E-2</v>
      </c>
      <c r="I39" s="26">
        <f>'[1]Исходный для набора'!R18</f>
        <v>1.5776986951364176</v>
      </c>
      <c r="J39" s="26">
        <f>'[1]Исходный для набора'!T18</f>
        <v>-0.19000000000000017</v>
      </c>
      <c r="K39" s="26">
        <f>'[1]Исходный для набора'!U18</f>
        <v>3.9562818873878536</v>
      </c>
      <c r="L39" s="26">
        <f>'[1]Исходный для набора'!V18</f>
        <v>0.96</v>
      </c>
      <c r="M39" s="29">
        <f>'[1]Исходный для набора'!W18</f>
        <v>1.1499999999999999</v>
      </c>
      <c r="N39" s="30">
        <f>'[1]Исходный для набора'!X18</f>
        <v>836</v>
      </c>
      <c r="O39" s="29">
        <f>'[1]Исходный для набора'!Y18</f>
        <v>6.5</v>
      </c>
    </row>
    <row r="40" spans="1:15" ht="18.75" x14ac:dyDescent="0.3">
      <c r="A40" s="25" t="s">
        <v>51</v>
      </c>
      <c r="B40" s="26">
        <f>'[1]Исходный для набора'!H41</f>
        <v>175.53</v>
      </c>
      <c r="C40" s="26">
        <f>'[1]Исходный для набора'!I41</f>
        <v>0.61000000000001364</v>
      </c>
      <c r="D40" s="26">
        <f>'[1]Исходный для набора'!J41</f>
        <v>168.08</v>
      </c>
      <c r="E40" s="27">
        <f>'[1]Исходный для набора'!M41</f>
        <v>6425</v>
      </c>
      <c r="F40" s="27">
        <f>'[1]Исходный для набора'!N41</f>
        <v>5622</v>
      </c>
      <c r="G40" s="26">
        <f>'[1]Исходный для набора'!P41</f>
        <v>27.319844357976656</v>
      </c>
      <c r="H40" s="28">
        <f>'[1]Исходный для набора'!Q41</f>
        <v>9.4941634241248352E-2</v>
      </c>
      <c r="I40" s="26">
        <f>'[1]Исходный для набора'!R41</f>
        <v>29.896833866951265</v>
      </c>
      <c r="J40" s="26">
        <f>'[1]Исходный для набора'!T41</f>
        <v>7.4499999999999886</v>
      </c>
      <c r="K40" s="40">
        <f>'[1]Исходный для набора'!U41</f>
        <v>-2.5769895089746093</v>
      </c>
      <c r="L40" s="26">
        <f>'[1]Исходный для набора'!V41</f>
        <v>168.15</v>
      </c>
      <c r="M40" s="29">
        <f>'[1]Исходный для набора'!W41</f>
        <v>174.92</v>
      </c>
      <c r="N40" s="30">
        <f>'[1]Исходный для набора'!X41</f>
        <v>5952</v>
      </c>
      <c r="O40" s="29">
        <f>'[1]Исходный для набора'!Y41</f>
        <v>166.7</v>
      </c>
    </row>
    <row r="41" spans="1:15" ht="18.75" x14ac:dyDescent="0.3">
      <c r="A41" s="25" t="s">
        <v>52</v>
      </c>
      <c r="B41" s="26">
        <f>'[1]Исходный для набора'!H28</f>
        <v>39.872999999999998</v>
      </c>
      <c r="C41" s="26">
        <f>'[1]Исходный для набора'!I28</f>
        <v>-1.095000000000006</v>
      </c>
      <c r="D41" s="26">
        <f>'[1]Исходный для набора'!J28</f>
        <v>38</v>
      </c>
      <c r="E41" s="27">
        <f>'[1]Исходный для набора'!M28</f>
        <v>2646</v>
      </c>
      <c r="F41" s="27">
        <f>'[1]Исходный для набора'!N28</f>
        <v>2583</v>
      </c>
      <c r="G41" s="26">
        <f>'[1]Исходный для набора'!P28</f>
        <v>15.069160997732427</v>
      </c>
      <c r="H41" s="28">
        <f>'[1]Исходный для набора'!Q28</f>
        <v>-0.41383219954648531</v>
      </c>
      <c r="I41" s="26">
        <f>'[1]Исходный для набора'!R28</f>
        <v>14.711575687185443</v>
      </c>
      <c r="J41" s="26">
        <f>'[1]Исходный для набора'!T28</f>
        <v>1.8729999999999976</v>
      </c>
      <c r="K41" s="26">
        <f>'[1]Исходный для набора'!U28</f>
        <v>0.35758531054698395</v>
      </c>
      <c r="L41" s="26">
        <f>'[1]Исходный для набора'!V28</f>
        <v>25.26</v>
      </c>
      <c r="M41" s="29">
        <f>'[1]Исходный для набора'!W28</f>
        <v>40.968000000000004</v>
      </c>
      <c r="N41" s="30">
        <f>'[1]Исходный для набора'!X28</f>
        <v>2582</v>
      </c>
      <c r="O41" s="29">
        <f>'[1]Исходный для набора'!Y28</f>
        <v>38.5</v>
      </c>
    </row>
    <row r="42" spans="1:15" ht="18.75" x14ac:dyDescent="0.3">
      <c r="A42" s="25" t="s">
        <v>53</v>
      </c>
      <c r="B42" s="26">
        <f>'[1]Исходный для набора'!H19</f>
        <v>0.58499999999999996</v>
      </c>
      <c r="C42" s="26">
        <f>'[1]Исходный для набора'!I19</f>
        <v>0</v>
      </c>
      <c r="D42" s="41">
        <f>'[1]Исходный для набора'!J19</f>
        <v>0.61</v>
      </c>
      <c r="E42" s="27">
        <f>'[1]Исходный для набора'!M19</f>
        <v>110</v>
      </c>
      <c r="F42" s="27">
        <f>'[1]Исходный для набора'!N19</f>
        <v>146</v>
      </c>
      <c r="G42" s="26">
        <f>'[1]Исходный для набора'!P19</f>
        <v>5.3181818181818183</v>
      </c>
      <c r="H42" s="28">
        <f>'[1]Исходный для набора'!Q19</f>
        <v>0</v>
      </c>
      <c r="I42" s="26">
        <f>'[1]Исходный для набора'!R19</f>
        <v>4.1780821917808222</v>
      </c>
      <c r="J42" s="26">
        <f>'[1]Исходный для набора'!T19</f>
        <v>-2.5000000000000022E-2</v>
      </c>
      <c r="K42" s="26">
        <f>'[1]Исходный для набора'!U19</f>
        <v>1.1400996264009962</v>
      </c>
      <c r="L42" s="26">
        <f>'[1]Исходный для набора'!V19</f>
        <v>0.28399999999999997</v>
      </c>
      <c r="M42" s="29">
        <f>'[1]Исходный для набора'!W19</f>
        <v>0.58499999999999996</v>
      </c>
      <c r="N42" s="30">
        <f>'[1]Исходный для набора'!X19</f>
        <v>150</v>
      </c>
      <c r="O42" s="29">
        <f>'[1]Исходный для набора'!Y19</f>
        <v>1.2</v>
      </c>
    </row>
    <row r="43" spans="1:15" ht="18.75" x14ac:dyDescent="0.3">
      <c r="A43" s="25" t="s">
        <v>54</v>
      </c>
      <c r="B43" s="26">
        <f>'[1]Исходный для набора'!H26</f>
        <v>146.56</v>
      </c>
      <c r="C43" s="26">
        <f>'[1]Исходный для набора'!I26</f>
        <v>-1.3100000000000023</v>
      </c>
      <c r="D43" s="26">
        <f>'[1]Исходный для набора'!J26</f>
        <v>126.386</v>
      </c>
      <c r="E43" s="27">
        <f>'[1]Исходный для набора'!M26</f>
        <v>7068</v>
      </c>
      <c r="F43" s="27">
        <f>'[1]Исходный для набора'!N26</f>
        <v>7289</v>
      </c>
      <c r="G43" s="26">
        <f>'[1]Исходный для набора'!P26</f>
        <v>20.735710243350312</v>
      </c>
      <c r="H43" s="28">
        <f>'[1]Исходный для набора'!Q26</f>
        <v>-0.18534238822863713</v>
      </c>
      <c r="I43" s="26">
        <f>'[1]Исходный для набора'!R26</f>
        <v>17.339278364659073</v>
      </c>
      <c r="J43" s="26">
        <f>'[1]Исходный для набора'!T26</f>
        <v>20.174000000000007</v>
      </c>
      <c r="K43" s="26">
        <f>'[1]Исходный для набора'!U26</f>
        <v>3.3964318786912386</v>
      </c>
      <c r="L43" s="26">
        <f>'[1]Исходный для набора'!V26</f>
        <v>150.85</v>
      </c>
      <c r="M43" s="29">
        <f>'[1]Исходный для набора'!W26</f>
        <v>147.87</v>
      </c>
      <c r="N43" s="30">
        <f>'[1]Исходный для набора'!X26</f>
        <v>7274</v>
      </c>
      <c r="O43" s="29">
        <f>'[1]Исходный для набора'!Y26</f>
        <v>113.6</v>
      </c>
    </row>
    <row r="44" spans="1:15" ht="18.75" x14ac:dyDescent="0.3">
      <c r="A44" s="25" t="s">
        <v>55</v>
      </c>
      <c r="B44" s="26">
        <f>'[1]Исходный для набора'!H25</f>
        <v>88.9</v>
      </c>
      <c r="C44" s="26">
        <f>'[1]Исходный для набора'!I25</f>
        <v>-3.1999999999999886</v>
      </c>
      <c r="D44" s="26">
        <f>'[1]Исходный для набора'!J25</f>
        <v>99.6</v>
      </c>
      <c r="E44" s="27">
        <f>'[1]Исходный для набора'!M25</f>
        <v>4299</v>
      </c>
      <c r="F44" s="27">
        <f>'[1]Исходный для набора'!N25</f>
        <v>4299</v>
      </c>
      <c r="G44" s="26">
        <f>'[1]Исходный для набора'!P25</f>
        <v>20.679227727378461</v>
      </c>
      <c r="H44" s="28">
        <f>'[1]Исходный для набора'!Q25</f>
        <v>-0.74435915329145885</v>
      </c>
      <c r="I44" s="26">
        <f>'[1]Исходный для набора'!R25</f>
        <v>23.16817864619679</v>
      </c>
      <c r="J44" s="26">
        <f>'[1]Исходный для набора'!T25</f>
        <v>-10.699999999999989</v>
      </c>
      <c r="K44" s="26">
        <f>'[1]Исходный для набора'!U25</f>
        <v>-2.488950918818329</v>
      </c>
      <c r="L44" s="26">
        <f>'[1]Исходный для набора'!V25</f>
        <v>73.3</v>
      </c>
      <c r="M44" s="29">
        <f>'[1]Исходный для набора'!W25</f>
        <v>92.1</v>
      </c>
      <c r="N44" s="30">
        <f>'[1]Исходный для набора'!X25</f>
        <v>4038</v>
      </c>
      <c r="O44" s="29">
        <f>'[1]Исходный для набора'!Y25</f>
        <v>88.7</v>
      </c>
    </row>
    <row r="45" spans="1:15" s="39" customFormat="1" ht="18.75" x14ac:dyDescent="0.3">
      <c r="A45" s="32" t="s">
        <v>56</v>
      </c>
      <c r="B45" s="33">
        <f>SUM(B39:B44)</f>
        <v>452.58799999999997</v>
      </c>
      <c r="C45" s="33">
        <f>B45-M45</f>
        <v>-5.0050000000001091</v>
      </c>
      <c r="D45" s="33">
        <f>SUM(D39:D44)</f>
        <v>434.00600000000009</v>
      </c>
      <c r="E45" s="34">
        <f>SUM(E39:E44)</f>
        <v>20754</v>
      </c>
      <c r="F45" s="34">
        <f>SUM(F39:F44)</f>
        <v>20782</v>
      </c>
      <c r="G45" s="33">
        <f>B45/E45*1000</f>
        <v>21.807266069191481</v>
      </c>
      <c r="H45" s="35">
        <f>G45-(M45/E45*1000)</f>
        <v>-0.24115833092416139</v>
      </c>
      <c r="I45" s="33">
        <f>D45/F45*1000</f>
        <v>20.88374554903282</v>
      </c>
      <c r="J45" s="33">
        <f>B45-D45</f>
        <v>18.58199999999988</v>
      </c>
      <c r="K45" s="36">
        <f>G45-I45</f>
        <v>0.92352052015866093</v>
      </c>
      <c r="L45" s="33">
        <f>SUM(L39:L44)</f>
        <v>418.80400000000003</v>
      </c>
      <c r="M45" s="38">
        <f>SUM(M39:M44)</f>
        <v>457.59300000000007</v>
      </c>
      <c r="N45" s="37">
        <f>SUM(N39:N44)</f>
        <v>20832</v>
      </c>
      <c r="O45" s="38">
        <f>SUM(O39:O44)</f>
        <v>415.2</v>
      </c>
    </row>
    <row r="46" spans="1:15" s="39" customFormat="1" ht="18.75" x14ac:dyDescent="0.25">
      <c r="A46" s="65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7"/>
      <c r="M46" s="38"/>
      <c r="N46" s="37"/>
      <c r="O46" s="38"/>
    </row>
    <row r="47" spans="1:15" s="47" customFormat="1" ht="18.75" x14ac:dyDescent="0.2">
      <c r="A47" s="42" t="s">
        <v>57</v>
      </c>
      <c r="B47" s="43">
        <f>'[1]Исходный для набора'!H43</f>
        <v>1223.4880000000003</v>
      </c>
      <c r="C47" s="43">
        <f>'[1]Исходный для набора'!I43</f>
        <v>-3.9269999999996799</v>
      </c>
      <c r="D47" s="43">
        <f>'[1]Исходный для набора'!J43</f>
        <v>1207.2429999999999</v>
      </c>
      <c r="E47" s="43">
        <f>'[1]Исходный для набора'!M43</f>
        <v>59562</v>
      </c>
      <c r="F47" s="43">
        <f>'[1]Исходный для набора'!N43</f>
        <v>62484</v>
      </c>
      <c r="G47" s="43">
        <f>'[1]Исходный для набора'!P43</f>
        <v>20.5</v>
      </c>
      <c r="H47" s="43">
        <f>'[1]Исходный для набора'!Q43</f>
        <v>-0.10735032403210099</v>
      </c>
      <c r="I47" s="43">
        <f>'[1]Исходный для набора'!R43</f>
        <v>19.3</v>
      </c>
      <c r="J47" s="43">
        <f>'[1]Исходный для набора'!T43</f>
        <v>16.245000000000346</v>
      </c>
      <c r="K47" s="43">
        <f>'[1]Исходный для набора'!U43</f>
        <v>1.1999999999999993</v>
      </c>
      <c r="L47" s="43">
        <f>'[1]Исходный для набора'!V43</f>
        <v>1266.5280000000002</v>
      </c>
      <c r="M47" s="44">
        <f>'[1]Исходный для набора'!W43</f>
        <v>1227.415</v>
      </c>
      <c r="N47" s="45">
        <f>'[1]Исходный для набора'!X43</f>
        <v>63782</v>
      </c>
      <c r="O47" s="46">
        <f>'[1]Исходный для набора'!Y43</f>
        <v>1185.1480000000001</v>
      </c>
    </row>
    <row r="48" spans="1:15" ht="18.75" x14ac:dyDescent="0.3">
      <c r="A48" s="48"/>
      <c r="B48" s="48"/>
      <c r="C48" s="49"/>
      <c r="D48" s="49"/>
      <c r="E48" s="50"/>
      <c r="F48" s="50"/>
      <c r="G48" s="49"/>
      <c r="H48" s="51"/>
      <c r="I48" s="49"/>
      <c r="J48" s="52"/>
      <c r="K48" s="49"/>
      <c r="L48" s="49"/>
      <c r="M48" s="53"/>
      <c r="N48" s="31"/>
    </row>
    <row r="49" spans="1:14" ht="15" customHeight="1" x14ac:dyDescent="0.3">
      <c r="A49" s="54" t="s">
        <v>58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49"/>
      <c r="M49" s="53"/>
      <c r="N49" s="31"/>
    </row>
    <row r="50" spans="1:14" ht="15" customHeight="1" x14ac:dyDescent="0.3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49"/>
      <c r="M50" s="53"/>
      <c r="N50" s="31"/>
    </row>
    <row r="51" spans="1:14" ht="32.25" customHeight="1" x14ac:dyDescent="0.3">
      <c r="A51" s="97" t="s">
        <v>59</v>
      </c>
      <c r="B51" s="98" t="s">
        <v>60</v>
      </c>
      <c r="C51" s="99"/>
      <c r="D51" s="99"/>
      <c r="E51" s="99"/>
      <c r="F51" s="99"/>
      <c r="G51" s="100"/>
      <c r="H51" s="101" t="s">
        <v>61</v>
      </c>
      <c r="I51" s="102"/>
      <c r="J51" s="102"/>
      <c r="K51" s="103"/>
      <c r="L51" s="55"/>
      <c r="M51" s="53"/>
      <c r="N51" s="31"/>
    </row>
    <row r="52" spans="1:14" ht="30.75" customHeight="1" x14ac:dyDescent="0.2">
      <c r="A52" s="104"/>
      <c r="B52" s="105" t="str">
        <f>'[1]Исходный для набора'!I3</f>
        <v xml:space="preserve"> на 4 декабря</v>
      </c>
      <c r="C52" s="106"/>
      <c r="D52" s="106"/>
      <c r="E52" s="106"/>
      <c r="F52" s="106"/>
      <c r="G52" s="107"/>
      <c r="H52" s="105"/>
      <c r="I52" s="106"/>
      <c r="J52" s="106"/>
      <c r="K52" s="107"/>
      <c r="L52" s="9"/>
      <c r="M52" s="53"/>
      <c r="N52" s="31"/>
    </row>
    <row r="53" spans="1:14" ht="30" customHeight="1" x14ac:dyDescent="0.2">
      <c r="A53" s="108"/>
      <c r="B53" s="109" t="s">
        <v>62</v>
      </c>
      <c r="C53" s="110"/>
      <c r="D53" s="109" t="s">
        <v>63</v>
      </c>
      <c r="E53" s="111"/>
      <c r="F53" s="111"/>
      <c r="G53" s="110"/>
      <c r="H53" s="109" t="str">
        <f>E6</f>
        <v>на 1 ноября</v>
      </c>
      <c r="I53" s="111"/>
      <c r="J53" s="111"/>
      <c r="K53" s="110"/>
      <c r="L53" s="9"/>
      <c r="M53" s="53"/>
      <c r="N53" s="31"/>
    </row>
    <row r="54" spans="1:14" ht="15" customHeight="1" x14ac:dyDescent="0.3">
      <c r="A54" s="56" t="s">
        <v>64</v>
      </c>
      <c r="B54" s="109" t="s">
        <v>17</v>
      </c>
      <c r="C54" s="110"/>
      <c r="D54" s="109" t="s">
        <v>17</v>
      </c>
      <c r="E54" s="110"/>
      <c r="F54" s="112" t="s">
        <v>65</v>
      </c>
      <c r="G54" s="113"/>
      <c r="H54" s="114" t="s">
        <v>66</v>
      </c>
      <c r="I54" s="115"/>
      <c r="J54" s="115"/>
      <c r="K54" s="116"/>
      <c r="L54" s="49"/>
      <c r="M54" s="53"/>
      <c r="N54" s="31"/>
    </row>
    <row r="55" spans="1:14" ht="15" customHeight="1" x14ac:dyDescent="0.3">
      <c r="A55" s="57" t="str">
        <f>'[1]Исходный для набора'!A48</f>
        <v>2024 г</v>
      </c>
      <c r="B55" s="117">
        <f>B47</f>
        <v>1223.4880000000003</v>
      </c>
      <c r="C55" s="118"/>
      <c r="D55" s="119">
        <f>'[1]Исходный для набора'!H48</f>
        <v>427244.20299999998</v>
      </c>
      <c r="E55" s="120"/>
      <c r="F55" s="121">
        <f>D55-D56</f>
        <v>1240.387999999919</v>
      </c>
      <c r="G55" s="122"/>
      <c r="H55" s="123">
        <f>E47</f>
        <v>59562</v>
      </c>
      <c r="I55" s="124"/>
      <c r="J55" s="124"/>
      <c r="K55" s="125"/>
      <c r="L55" s="58"/>
      <c r="M55" s="53"/>
      <c r="N55" s="31"/>
    </row>
    <row r="56" spans="1:14" ht="15" customHeight="1" x14ac:dyDescent="0.3">
      <c r="A56" s="57" t="str">
        <f>'[1]Исходный для набора'!A49</f>
        <v>2023 г</v>
      </c>
      <c r="B56" s="117">
        <f>D47</f>
        <v>1207.2429999999999</v>
      </c>
      <c r="C56" s="118"/>
      <c r="D56" s="119">
        <f>'[1]Исходный для набора'!H49</f>
        <v>426003.81500000006</v>
      </c>
      <c r="E56" s="120"/>
      <c r="F56" s="126"/>
      <c r="G56" s="127"/>
      <c r="H56" s="123">
        <f>F47</f>
        <v>62484</v>
      </c>
      <c r="I56" s="124"/>
      <c r="J56" s="124"/>
      <c r="K56" s="125"/>
      <c r="L56" s="58"/>
      <c r="M56" s="53"/>
      <c r="N56" s="31"/>
    </row>
    <row r="57" spans="1:14" ht="15" customHeight="1" x14ac:dyDescent="0.3">
      <c r="A57" s="57" t="str">
        <f>'[1]Исходный для набора'!A50</f>
        <v>2022 г</v>
      </c>
      <c r="B57" s="117">
        <f>'[1]Исходный для набора'!J46</f>
        <v>1185.1480000000001</v>
      </c>
      <c r="C57" s="118"/>
      <c r="D57" s="119">
        <f>'[1]Исходный для набора'!H50</f>
        <v>401686.18299999996</v>
      </c>
      <c r="E57" s="120"/>
      <c r="F57" s="126"/>
      <c r="G57" s="127"/>
      <c r="H57" s="123">
        <v>70223</v>
      </c>
      <c r="I57" s="124"/>
      <c r="J57" s="124"/>
      <c r="K57" s="125"/>
      <c r="L57" s="58"/>
      <c r="M57" s="53"/>
      <c r="N57" s="31"/>
    </row>
    <row r="58" spans="1:14" x14ac:dyDescent="0.2">
      <c r="A58" s="59"/>
      <c r="B58" s="59"/>
      <c r="C58" s="53"/>
      <c r="D58" s="53"/>
      <c r="E58" s="60"/>
      <c r="F58" s="60"/>
      <c r="G58" s="53"/>
      <c r="H58" s="53"/>
      <c r="I58" s="53"/>
      <c r="J58" s="61"/>
      <c r="K58" s="53"/>
      <c r="L58" s="53"/>
      <c r="M58" s="53"/>
      <c r="N58" s="31"/>
    </row>
    <row r="59" spans="1:14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</row>
    <row r="60" spans="1:14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</row>
    <row r="61" spans="1:14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</row>
    <row r="62" spans="1:14" x14ac:dyDescent="0.2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</row>
    <row r="63" spans="1:14" x14ac:dyDescent="0.2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</row>
    <row r="64" spans="1:14" x14ac:dyDescent="0.2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</row>
    <row r="65" spans="1:12" x14ac:dyDescent="0.2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</row>
    <row r="66" spans="1:12" x14ac:dyDescent="0.2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</row>
  </sheetData>
  <sheetProtection formatCells="0" formatColumns="0" formatRows="0"/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4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В. Майстрова</dc:creator>
  <cp:lastModifiedBy>Мария В. Майстрова</cp:lastModifiedBy>
  <dcterms:created xsi:type="dcterms:W3CDTF">2024-12-04T02:11:13Z</dcterms:created>
  <dcterms:modified xsi:type="dcterms:W3CDTF">2024-12-04T02:11:45Z</dcterms:modified>
</cp:coreProperties>
</file>