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A56" i="1"/>
  <c r="H55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M27" i="1" s="1"/>
  <c r="L21" i="1"/>
  <c r="L27" i="1" s="1"/>
  <c r="K21" i="1"/>
  <c r="J21" i="1"/>
  <c r="I21" i="1"/>
  <c r="H21" i="1"/>
  <c r="G21" i="1"/>
  <c r="F21" i="1"/>
  <c r="F27" i="1" s="1"/>
  <c r="E21" i="1"/>
  <c r="E27" i="1" s="1"/>
  <c r="D21" i="1"/>
  <c r="C21" i="1"/>
  <c r="B21" i="1"/>
  <c r="O20" i="1"/>
  <c r="O27" i="1" s="1"/>
  <c r="N20" i="1"/>
  <c r="N27" i="1" s="1"/>
  <c r="M20" i="1"/>
  <c r="L20" i="1"/>
  <c r="K20" i="1"/>
  <c r="J20" i="1"/>
  <c r="I20" i="1"/>
  <c r="H20" i="1"/>
  <c r="G20" i="1"/>
  <c r="F20" i="1"/>
  <c r="E20" i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H53" i="1" s="1"/>
  <c r="J5" i="1"/>
  <c r="K3" i="1"/>
  <c r="I45" i="1" l="1"/>
  <c r="C19" i="1"/>
  <c r="J19" i="1"/>
  <c r="G19" i="1"/>
  <c r="G27" i="1"/>
  <c r="J27" i="1"/>
  <c r="C27" i="1"/>
  <c r="I19" i="1"/>
  <c r="C34" i="1"/>
  <c r="G34" i="1"/>
  <c r="J34" i="1"/>
  <c r="G38" i="1"/>
  <c r="J38" i="1"/>
  <c r="C38" i="1"/>
  <c r="J45" i="1"/>
  <c r="C45" i="1"/>
  <c r="G45" i="1"/>
  <c r="K19" i="1" l="1"/>
  <c r="H19" i="1"/>
  <c r="K27" i="1"/>
  <c r="H27" i="1"/>
  <c r="H38" i="1"/>
  <c r="K38" i="1"/>
  <c r="K45" i="1"/>
  <c r="H45" i="1"/>
  <c r="H34" i="1"/>
  <c r="K34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<sst xmlns="http://schemas.openxmlformats.org/spreadsheetml/2006/main" count="73" uniqueCount="67">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</sst>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5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29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25">
    <cellStyle name="Обычный" xfId="0" builtinId="0"/>
    <cellStyle name="Обычный 10" xfId="2"/>
    <cellStyle name="Обычный 10 10" xfId="3"/>
    <cellStyle name="Обычный 10 2" xfId="4"/>
    <cellStyle name="Обычный 10 2 2" xfId="5"/>
    <cellStyle name="Обычный 10 2 2 2" xfId="6"/>
    <cellStyle name="Обычный 10 2 3" xfId="7"/>
    <cellStyle name="Обычный 10 2 4" xfId="8"/>
    <cellStyle name="Обычный 10 3" xfId="9"/>
    <cellStyle name="Обычный 10 3 2" xfId="10"/>
    <cellStyle name="Обычный 10 3 2 2" xfId="11"/>
    <cellStyle name="Обычный 10 3 3" xfId="12"/>
    <cellStyle name="Обычный 10 4" xfId="13"/>
    <cellStyle name="Обычный 10 4 2" xfId="14"/>
    <cellStyle name="Обычный 10 4 2 2" xfId="15"/>
    <cellStyle name="Обычный 10 4 3" xfId="16"/>
    <cellStyle name="Обычный 10 5" xfId="17"/>
    <cellStyle name="Обычный 10 5 2" xfId="18"/>
    <cellStyle name="Обычный 10 5 2 2" xfId="19"/>
    <cellStyle name="Обычный 10 5 3" xfId="20"/>
    <cellStyle name="Обычный 10 6" xfId="21"/>
    <cellStyle name="Обычный 10 6 2" xfId="22"/>
    <cellStyle name="Обычный 10 7" xfId="23"/>
    <cellStyle name="Обычный 10 7 2" xfId="24"/>
    <cellStyle name="Обычный 10 8" xfId="25"/>
    <cellStyle name="Обычный 10 8 2" xfId="26"/>
    <cellStyle name="Обычный 10 9" xfId="27"/>
    <cellStyle name="Обычный 11" xfId="28"/>
    <cellStyle name="Обычный 11 10" xfId="29"/>
    <cellStyle name="Обычный 11 2" xfId="30"/>
    <cellStyle name="Обычный 11 2 2" xfId="31"/>
    <cellStyle name="Обычный 11 2 2 2" xfId="32"/>
    <cellStyle name="Обычный 11 2 3" xfId="33"/>
    <cellStyle name="Обычный 11 2 4" xfId="34"/>
    <cellStyle name="Обычный 11 3" xfId="35"/>
    <cellStyle name="Обычный 11 3 2" xfId="36"/>
    <cellStyle name="Обычный 11 3 2 2" xfId="37"/>
    <cellStyle name="Обычный 11 3 3" xfId="38"/>
    <cellStyle name="Обычный 11 4" xfId="39"/>
    <cellStyle name="Обычный 11 4 2" xfId="40"/>
    <cellStyle name="Обычный 11 4 2 2" xfId="41"/>
    <cellStyle name="Обычный 11 4 3" xfId="42"/>
    <cellStyle name="Обычный 11 5" xfId="43"/>
    <cellStyle name="Обычный 11 5 2" xfId="44"/>
    <cellStyle name="Обычный 11 5 2 2" xfId="45"/>
    <cellStyle name="Обычный 11 5 3" xfId="46"/>
    <cellStyle name="Обычный 11 6" xfId="47"/>
    <cellStyle name="Обычный 11 6 2" xfId="48"/>
    <cellStyle name="Обычный 11 7" xfId="49"/>
    <cellStyle name="Обычный 11 7 2" xfId="50"/>
    <cellStyle name="Обычный 11 8" xfId="51"/>
    <cellStyle name="Обычный 11 8 2" xfId="52"/>
    <cellStyle name="Обычный 11 9" xfId="53"/>
    <cellStyle name="Обычный 12" xfId="54"/>
    <cellStyle name="Обычный 12 10" xfId="55"/>
    <cellStyle name="Обычный 12 2" xfId="56"/>
    <cellStyle name="Обычный 12 2 2" xfId="57"/>
    <cellStyle name="Обычный 12 2 2 2" xfId="58"/>
    <cellStyle name="Обычный 12 2 3" xfId="59"/>
    <cellStyle name="Обычный 12 2 4" xfId="60"/>
    <cellStyle name="Обычный 12 3" xfId="61"/>
    <cellStyle name="Обычный 12 3 2" xfId="62"/>
    <cellStyle name="Обычный 12 3 2 2" xfId="63"/>
    <cellStyle name="Обычный 12 3 3" xfId="64"/>
    <cellStyle name="Обычный 12 4" xfId="65"/>
    <cellStyle name="Обычный 12 4 2" xfId="66"/>
    <cellStyle name="Обычный 12 4 2 2" xfId="67"/>
    <cellStyle name="Обычный 12 4 3" xfId="68"/>
    <cellStyle name="Обычный 12 5" xfId="69"/>
    <cellStyle name="Обычный 12 5 2" xfId="70"/>
    <cellStyle name="Обычный 12 5 2 2" xfId="71"/>
    <cellStyle name="Обычный 12 5 3" xfId="72"/>
    <cellStyle name="Обычный 12 6" xfId="73"/>
    <cellStyle name="Обычный 12 6 2" xfId="74"/>
    <cellStyle name="Обычный 12 7" xfId="75"/>
    <cellStyle name="Обычный 12 7 2" xfId="76"/>
    <cellStyle name="Обычный 12 8" xfId="77"/>
    <cellStyle name="Обычный 12 8 2" xfId="78"/>
    <cellStyle name="Обычный 12 9" xfId="79"/>
    <cellStyle name="Обычный 13" xfId="80"/>
    <cellStyle name="Обычный 14" xfId="81"/>
    <cellStyle name="Обычный 14 2" xfId="82"/>
    <cellStyle name="Обычный 14 2 2" xfId="83"/>
    <cellStyle name="Обычный 14 3" xfId="84"/>
    <cellStyle name="Обычный 14 4" xfId="85"/>
    <cellStyle name="Обычный 15" xfId="86"/>
    <cellStyle name="Обычный 15 2" xfId="87"/>
    <cellStyle name="Обычный 15 2 2" xfId="88"/>
    <cellStyle name="Обычный 15 3" xfId="89"/>
    <cellStyle name="Обычный 16" xfId="90"/>
    <cellStyle name="Обычный 16 2" xfId="91"/>
    <cellStyle name="Обычный 16 2 2" xfId="92"/>
    <cellStyle name="Обычный 16 3" xfId="93"/>
    <cellStyle name="Обычный 17" xfId="94"/>
    <cellStyle name="Обычный 17 2" xfId="95"/>
    <cellStyle name="Обычный 17 2 2" xfId="96"/>
    <cellStyle name="Обычный 17 3" xfId="97"/>
    <cellStyle name="Обычный 18" xfId="98"/>
    <cellStyle name="Обычный 18 2" xfId="99"/>
    <cellStyle name="Обычный 18 2 2" xfId="100"/>
    <cellStyle name="Обычный 18 3" xfId="101"/>
    <cellStyle name="Обычный 19" xfId="102"/>
    <cellStyle name="Обычный 19 2" xfId="103"/>
    <cellStyle name="Обычный 19 2 2" xfId="104"/>
    <cellStyle name="Обычный 19 3" xfId="105"/>
    <cellStyle name="Обычный 2" xfId="106"/>
    <cellStyle name="Обычный 2 10" xfId="107"/>
    <cellStyle name="Обычный 2 11" xfId="108"/>
    <cellStyle name="Обычный 2 2" xfId="109"/>
    <cellStyle name="Обычный 2 2 2" xfId="110"/>
    <cellStyle name="Обычный 2 2 2 2" xfId="111"/>
    <cellStyle name="Обычный 2 2 3" xfId="112"/>
    <cellStyle name="Обычный 2 2 4" xfId="113"/>
    <cellStyle name="Обычный 2 3" xfId="114"/>
    <cellStyle name="Обычный 2 3 2" xfId="115"/>
    <cellStyle name="Обычный 2 3 2 2" xfId="116"/>
    <cellStyle name="Обычный 2 3 3" xfId="117"/>
    <cellStyle name="Обычный 2 4" xfId="118"/>
    <cellStyle name="Обычный 2 4 2" xfId="119"/>
    <cellStyle name="Обычный 2 4 2 2" xfId="120"/>
    <cellStyle name="Обычный 2 4 3" xfId="121"/>
    <cellStyle name="Обычный 2 5" xfId="122"/>
    <cellStyle name="Обычный 2 5 2" xfId="123"/>
    <cellStyle name="Обычный 2 5 2 2" xfId="124"/>
    <cellStyle name="Обычный 2 5 3" xfId="125"/>
    <cellStyle name="Обычный 2 6" xfId="126"/>
    <cellStyle name="Обычный 2 6 2" xfId="127"/>
    <cellStyle name="Обычный 2 7" xfId="128"/>
    <cellStyle name="Обычный 2 7 2" xfId="129"/>
    <cellStyle name="Обычный 2 8" xfId="130"/>
    <cellStyle name="Обычный 2 8 2" xfId="131"/>
    <cellStyle name="Обычный 2 9" xfId="132"/>
    <cellStyle name="Обычный 20" xfId="133"/>
    <cellStyle name="Обычный 20 2" xfId="134"/>
    <cellStyle name="Обычный 21" xfId="135"/>
    <cellStyle name="Обычный 21 2" xfId="136"/>
    <cellStyle name="Обычный 22" xfId="137"/>
    <cellStyle name="Обычный 22 2" xfId="138"/>
    <cellStyle name="Обычный 23" xfId="139"/>
    <cellStyle name="Обычный 24" xfId="140"/>
    <cellStyle name="Обычный 25" xfId="141"/>
    <cellStyle name="Обычный 3" xfId="142"/>
    <cellStyle name="Обычный 3 10" xfId="143"/>
    <cellStyle name="Обычный 3 2" xfId="144"/>
    <cellStyle name="Обычный 3 2 2" xfId="145"/>
    <cellStyle name="Обычный 3 2 2 2" xfId="146"/>
    <cellStyle name="Обычный 3 2 3" xfId="147"/>
    <cellStyle name="Обычный 3 2 4" xfId="148"/>
    <cellStyle name="Обычный 3 3" xfId="149"/>
    <cellStyle name="Обычный 3 3 2" xfId="150"/>
    <cellStyle name="Обычный 3 3 2 2" xfId="151"/>
    <cellStyle name="Обычный 3 3 3" xfId="152"/>
    <cellStyle name="Обычный 3 4" xfId="153"/>
    <cellStyle name="Обычный 3 4 2" xfId="154"/>
    <cellStyle name="Обычный 3 4 2 2" xfId="155"/>
    <cellStyle name="Обычный 3 4 3" xfId="156"/>
    <cellStyle name="Обычный 3 5" xfId="157"/>
    <cellStyle name="Обычный 3 5 2" xfId="158"/>
    <cellStyle name="Обычный 3 5 2 2" xfId="159"/>
    <cellStyle name="Обычный 3 5 3" xfId="160"/>
    <cellStyle name="Обычный 3 6" xfId="161"/>
    <cellStyle name="Обычный 3 6 2" xfId="162"/>
    <cellStyle name="Обычный 3 7" xfId="163"/>
    <cellStyle name="Обычный 3 7 2" xfId="164"/>
    <cellStyle name="Обычный 3 8" xfId="165"/>
    <cellStyle name="Обычный 3 8 2" xfId="166"/>
    <cellStyle name="Обычный 3 9" xfId="167"/>
    <cellStyle name="Обычный 4" xfId="168"/>
    <cellStyle name="Обычный 4 10" xfId="169"/>
    <cellStyle name="Обычный 4 2" xfId="170"/>
    <cellStyle name="Обычный 4 2 2" xfId="171"/>
    <cellStyle name="Обычный 4 2 2 2" xfId="172"/>
    <cellStyle name="Обычный 4 2 3" xfId="173"/>
    <cellStyle name="Обычный 4 2 4" xfId="174"/>
    <cellStyle name="Обычный 4 3" xfId="175"/>
    <cellStyle name="Обычный 4 3 2" xfId="176"/>
    <cellStyle name="Обычный 4 3 2 2" xfId="177"/>
    <cellStyle name="Обычный 4 3 3" xfId="178"/>
    <cellStyle name="Обычный 4 4" xfId="179"/>
    <cellStyle name="Обычный 4 4 2" xfId="180"/>
    <cellStyle name="Обычный 4 4 2 2" xfId="181"/>
    <cellStyle name="Обычный 4 4 3" xfId="182"/>
    <cellStyle name="Обычный 4 5" xfId="183"/>
    <cellStyle name="Обычный 4 5 2" xfId="184"/>
    <cellStyle name="Обычный 4 5 2 2" xfId="185"/>
    <cellStyle name="Обычный 4 5 3" xfId="186"/>
    <cellStyle name="Обычный 4 6" xfId="187"/>
    <cellStyle name="Обычный 4 6 2" xfId="188"/>
    <cellStyle name="Обычный 4 7" xfId="189"/>
    <cellStyle name="Обычный 4 7 2" xfId="190"/>
    <cellStyle name="Обычный 4 8" xfId="191"/>
    <cellStyle name="Обычный 4 8 2" xfId="192"/>
    <cellStyle name="Обычный 4 9" xfId="193"/>
    <cellStyle name="Обычный 5" xfId="194"/>
    <cellStyle name="Обычный 5 10" xfId="195"/>
    <cellStyle name="Обычный 5 2" xfId="196"/>
    <cellStyle name="Обычный 5 2 2" xfId="197"/>
    <cellStyle name="Обычный 5 2 2 2" xfId="198"/>
    <cellStyle name="Обычный 5 2 3" xfId="199"/>
    <cellStyle name="Обычный 5 2 4" xfId="200"/>
    <cellStyle name="Обычный 5 3" xfId="201"/>
    <cellStyle name="Обычный 5 3 2" xfId="202"/>
    <cellStyle name="Обычный 5 3 2 2" xfId="203"/>
    <cellStyle name="Обычный 5 3 3" xfId="204"/>
    <cellStyle name="Обычный 5 4" xfId="205"/>
    <cellStyle name="Обычный 5 4 2" xfId="206"/>
    <cellStyle name="Обычный 5 4 2 2" xfId="207"/>
    <cellStyle name="Обычный 5 4 3" xfId="208"/>
    <cellStyle name="Обычный 5 5" xfId="209"/>
    <cellStyle name="Обычный 5 5 2" xfId="210"/>
    <cellStyle name="Обычный 5 5 2 2" xfId="211"/>
    <cellStyle name="Обычный 5 5 3" xfId="212"/>
    <cellStyle name="Обычный 5 6" xfId="213"/>
    <cellStyle name="Обычный 5 6 2" xfId="214"/>
    <cellStyle name="Обычный 5 7" xfId="215"/>
    <cellStyle name="Обычный 5 7 2" xfId="216"/>
    <cellStyle name="Обычный 5 8" xfId="217"/>
    <cellStyle name="Обычный 5 8 2" xfId="218"/>
    <cellStyle name="Обычный 5 9" xfId="219"/>
    <cellStyle name="Обычный 6" xfId="220"/>
    <cellStyle name="Обычный 6 10" xfId="221"/>
    <cellStyle name="Обычный 6 2" xfId="222"/>
    <cellStyle name="Обычный 6 2 2" xfId="223"/>
    <cellStyle name="Обычный 6 2 2 2" xfId="224"/>
    <cellStyle name="Обычный 6 2 3" xfId="225"/>
    <cellStyle name="Обычный 6 2 4" xfId="226"/>
    <cellStyle name="Обычный 6 3" xfId="227"/>
    <cellStyle name="Обычный 6 3 2" xfId="228"/>
    <cellStyle name="Обычный 6 3 2 2" xfId="229"/>
    <cellStyle name="Обычный 6 3 3" xfId="230"/>
    <cellStyle name="Обычный 6 4" xfId="231"/>
    <cellStyle name="Обычный 6 4 2" xfId="232"/>
    <cellStyle name="Обычный 6 4 2 2" xfId="233"/>
    <cellStyle name="Обычный 6 4 3" xfId="234"/>
    <cellStyle name="Обычный 6 5" xfId="235"/>
    <cellStyle name="Обычный 6 5 2" xfId="236"/>
    <cellStyle name="Обычный 6 5 2 2" xfId="237"/>
    <cellStyle name="Обычный 6 5 3" xfId="238"/>
    <cellStyle name="Обычный 6 6" xfId="239"/>
    <cellStyle name="Обычный 6 6 2" xfId="240"/>
    <cellStyle name="Обычный 6 7" xfId="241"/>
    <cellStyle name="Обычный 6 7 2" xfId="242"/>
    <cellStyle name="Обычный 6 8" xfId="243"/>
    <cellStyle name="Обычный 6 8 2" xfId="244"/>
    <cellStyle name="Обычный 6 9" xfId="245"/>
    <cellStyle name="Обычный 7" xfId="246"/>
    <cellStyle name="Обычный 7 10" xfId="247"/>
    <cellStyle name="Обычный 7 2" xfId="248"/>
    <cellStyle name="Обычный 7 2 2" xfId="249"/>
    <cellStyle name="Обычный 7 2 2 2" xfId="250"/>
    <cellStyle name="Обычный 7 2 3" xfId="251"/>
    <cellStyle name="Обычный 7 2 4" xfId="252"/>
    <cellStyle name="Обычный 7 3" xfId="253"/>
    <cellStyle name="Обычный 7 3 2" xfId="254"/>
    <cellStyle name="Обычный 7 3 2 2" xfId="255"/>
    <cellStyle name="Обычный 7 3 3" xfId="256"/>
    <cellStyle name="Обычный 7 4" xfId="257"/>
    <cellStyle name="Обычный 7 4 2" xfId="258"/>
    <cellStyle name="Обычный 7 4 2 2" xfId="259"/>
    <cellStyle name="Обычный 7 4 3" xfId="260"/>
    <cellStyle name="Обычный 7 5" xfId="261"/>
    <cellStyle name="Обычный 7 5 2" xfId="262"/>
    <cellStyle name="Обычный 7 5 2 2" xfId="263"/>
    <cellStyle name="Обычный 7 5 3" xfId="264"/>
    <cellStyle name="Обычный 7 6" xfId="265"/>
    <cellStyle name="Обычный 7 6 2" xfId="266"/>
    <cellStyle name="Обычный 7 7" xfId="267"/>
    <cellStyle name="Обычный 7 7 2" xfId="268"/>
    <cellStyle name="Обычный 7 8" xfId="269"/>
    <cellStyle name="Обычный 7 8 2" xfId="270"/>
    <cellStyle name="Обычный 7 9" xfId="271"/>
    <cellStyle name="Обычный 8" xfId="272"/>
    <cellStyle name="Обычный 8 10" xfId="273"/>
    <cellStyle name="Обычный 8 2" xfId="274"/>
    <cellStyle name="Обычный 8 2 2" xfId="275"/>
    <cellStyle name="Обычный 8 2 2 2" xfId="276"/>
    <cellStyle name="Обычный 8 2 3" xfId="277"/>
    <cellStyle name="Обычный 8 2 4" xfId="278"/>
    <cellStyle name="Обычный 8 3" xfId="279"/>
    <cellStyle name="Обычный 8 3 2" xfId="280"/>
    <cellStyle name="Обычный 8 3 2 2" xfId="281"/>
    <cellStyle name="Обычный 8 3 3" xfId="282"/>
    <cellStyle name="Обычный 8 4" xfId="283"/>
    <cellStyle name="Обычный 8 4 2" xfId="284"/>
    <cellStyle name="Обычный 8 4 2 2" xfId="285"/>
    <cellStyle name="Обычный 8 4 3" xfId="286"/>
    <cellStyle name="Обычный 8 5" xfId="287"/>
    <cellStyle name="Обычный 8 5 2" xfId="288"/>
    <cellStyle name="Обычный 8 5 2 2" xfId="289"/>
    <cellStyle name="Обычный 8 5 3" xfId="290"/>
    <cellStyle name="Обычный 8 6" xfId="291"/>
    <cellStyle name="Обычный 8 6 2" xfId="292"/>
    <cellStyle name="Обычный 8 7" xfId="293"/>
    <cellStyle name="Обычный 8 7 2" xfId="294"/>
    <cellStyle name="Обычный 8 8" xfId="295"/>
    <cellStyle name="Обычный 8 8 2" xfId="296"/>
    <cellStyle name="Обычный 8 9" xfId="297"/>
    <cellStyle name="Обычный 9" xfId="298"/>
    <cellStyle name="Обычный 9 10" xfId="299"/>
    <cellStyle name="Обычный 9 2" xfId="300"/>
    <cellStyle name="Обычный 9 2 2" xfId="301"/>
    <cellStyle name="Обычный 9 2 2 2" xfId="302"/>
    <cellStyle name="Обычный 9 2 3" xfId="303"/>
    <cellStyle name="Обычный 9 2 4" xfId="304"/>
    <cellStyle name="Обычный 9 3" xfId="305"/>
    <cellStyle name="Обычный 9 3 2" xfId="306"/>
    <cellStyle name="Обычный 9 3 2 2" xfId="307"/>
    <cellStyle name="Обычный 9 3 3" xfId="308"/>
    <cellStyle name="Обычный 9 4" xfId="309"/>
    <cellStyle name="Обычный 9 4 2" xfId="310"/>
    <cellStyle name="Обычный 9 4 2 2" xfId="311"/>
    <cellStyle name="Обычный 9 4 3" xfId="312"/>
    <cellStyle name="Обычный 9 5" xfId="313"/>
    <cellStyle name="Обычный 9 5 2" xfId="314"/>
    <cellStyle name="Обычный 9 5 2 2" xfId="315"/>
    <cellStyle name="Обычный 9 5 3" xfId="316"/>
    <cellStyle name="Обычный 9 6" xfId="317"/>
    <cellStyle name="Обычный 9 6 2" xfId="318"/>
    <cellStyle name="Обычный 9 7" xfId="319"/>
    <cellStyle name="Обычный 9 7 2" xfId="320"/>
    <cellStyle name="Обычный 9 8" xfId="321"/>
    <cellStyle name="Обычный 9 8 2" xfId="322"/>
    <cellStyle name="Обычный 9 9" xfId="323"/>
    <cellStyle name="Финансовый" xfId="1" builtinId="3"/>
    <cellStyle name="Финансовый 2" xfId="3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21 октября</v>
          </cell>
          <cell r="M3">
            <v>45586</v>
          </cell>
        </row>
        <row r="5">
          <cell r="T5" t="str">
            <v>Разница к 2023 году +/-</v>
          </cell>
        </row>
        <row r="6">
          <cell r="M6" t="str">
            <v>на 1 октября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49.09</v>
          </cell>
          <cell r="I9">
            <v>-0.1699999999999946</v>
          </cell>
          <cell r="J9">
            <v>44.8</v>
          </cell>
          <cell r="M9">
            <v>1884</v>
          </cell>
          <cell r="N9">
            <v>1868</v>
          </cell>
          <cell r="P9">
            <v>26.056263269639068</v>
          </cell>
          <cell r="Q9">
            <v>-9.0233545647556923E-2</v>
          </cell>
          <cell r="R9">
            <v>23.982869379014986</v>
          </cell>
          <cell r="T9">
            <v>4.2900000000000063</v>
          </cell>
          <cell r="U9">
            <v>2.0733938906240823</v>
          </cell>
          <cell r="V9">
            <v>58.234999999999999</v>
          </cell>
          <cell r="W9">
            <v>49.26</v>
          </cell>
          <cell r="X9">
            <v>1902</v>
          </cell>
          <cell r="Y9">
            <v>39.9</v>
          </cell>
        </row>
        <row r="10">
          <cell r="H10">
            <v>3.78</v>
          </cell>
          <cell r="I10">
            <v>-0.15000000000000036</v>
          </cell>
          <cell r="J10">
            <v>4</v>
          </cell>
          <cell r="M10">
            <v>376</v>
          </cell>
          <cell r="N10">
            <v>366</v>
          </cell>
          <cell r="P10">
            <v>10.053191489361701</v>
          </cell>
          <cell r="Q10">
            <v>-0.39893617021276739</v>
          </cell>
          <cell r="R10">
            <v>10.928961748633879</v>
          </cell>
          <cell r="T10">
            <v>-0.2200000000000002</v>
          </cell>
          <cell r="U10">
            <v>-0.87577025927217811</v>
          </cell>
          <cell r="V10">
            <v>3.62</v>
          </cell>
          <cell r="W10">
            <v>3.93</v>
          </cell>
          <cell r="X10">
            <v>409</v>
          </cell>
          <cell r="Y10">
            <v>4.26</v>
          </cell>
        </row>
        <row r="11">
          <cell r="H11">
            <v>44.16</v>
          </cell>
          <cell r="I11">
            <v>0.54999999999999716</v>
          </cell>
          <cell r="J11">
            <v>42.4</v>
          </cell>
          <cell r="M11">
            <v>3333</v>
          </cell>
          <cell r="N11">
            <v>3333</v>
          </cell>
          <cell r="P11">
            <v>13.249324932493248</v>
          </cell>
          <cell r="Q11">
            <v>0.16501650165016457</v>
          </cell>
          <cell r="R11">
            <v>12.721272127212719</v>
          </cell>
          <cell r="T11">
            <v>1.759999999999998</v>
          </cell>
          <cell r="U11">
            <v>0.52805280528052911</v>
          </cell>
          <cell r="V11">
            <v>52.26</v>
          </cell>
          <cell r="W11">
            <v>43.61</v>
          </cell>
          <cell r="X11">
            <v>3333</v>
          </cell>
          <cell r="Y11">
            <v>41.8</v>
          </cell>
        </row>
        <row r="12">
          <cell r="H12">
            <v>6.58</v>
          </cell>
          <cell r="I12">
            <v>2.0000000000000462E-2</v>
          </cell>
          <cell r="J12">
            <v>7.05</v>
          </cell>
          <cell r="M12">
            <v>624</v>
          </cell>
          <cell r="N12">
            <v>670</v>
          </cell>
          <cell r="P12">
            <v>10.544871794871794</v>
          </cell>
          <cell r="Q12">
            <v>3.2051282051281049E-2</v>
          </cell>
          <cell r="R12">
            <v>10.522388059701493</v>
          </cell>
          <cell r="T12">
            <v>-0.46999999999999975</v>
          </cell>
          <cell r="U12">
            <v>2.2483735170300889E-2</v>
          </cell>
          <cell r="V12">
            <v>6.81</v>
          </cell>
          <cell r="W12">
            <v>6.56</v>
          </cell>
          <cell r="X12">
            <v>738</v>
          </cell>
          <cell r="Y12">
            <v>9</v>
          </cell>
        </row>
        <row r="13">
          <cell r="H13">
            <v>2.99</v>
          </cell>
          <cell r="I13">
            <v>2.0000000000000018E-2</v>
          </cell>
          <cell r="J13">
            <v>4.41</v>
          </cell>
          <cell r="M13">
            <v>262</v>
          </cell>
          <cell r="N13">
            <v>379</v>
          </cell>
          <cell r="P13">
            <v>11.412213740458014</v>
          </cell>
          <cell r="Q13">
            <v>7.6335877862595325E-2</v>
          </cell>
          <cell r="R13">
            <v>11.635883905013193</v>
          </cell>
          <cell r="T13">
            <v>-1.42</v>
          </cell>
          <cell r="U13">
            <v>-0.22367016455517863</v>
          </cell>
          <cell r="V13">
            <v>2.62</v>
          </cell>
          <cell r="W13">
            <v>2.97</v>
          </cell>
          <cell r="X13">
            <v>378</v>
          </cell>
          <cell r="Y13">
            <v>4.3499999999999996</v>
          </cell>
        </row>
        <row r="14">
          <cell r="H14">
            <v>0.62</v>
          </cell>
          <cell r="I14">
            <v>0</v>
          </cell>
          <cell r="J14">
            <v>0.87</v>
          </cell>
          <cell r="M14">
            <v>55</v>
          </cell>
          <cell r="N14">
            <v>93</v>
          </cell>
          <cell r="P14">
            <v>11.272727272727273</v>
          </cell>
          <cell r="Q14">
            <v>0</v>
          </cell>
          <cell r="R14">
            <v>9.3548387096774199</v>
          </cell>
          <cell r="T14">
            <v>-0.25</v>
          </cell>
          <cell r="U14">
            <v>1.9178885630498534</v>
          </cell>
          <cell r="V14">
            <v>0.3</v>
          </cell>
          <cell r="W14">
            <v>0.62</v>
          </cell>
          <cell r="X14">
            <v>59</v>
          </cell>
          <cell r="Y14">
            <v>0.7</v>
          </cell>
        </row>
        <row r="15">
          <cell r="H15">
            <v>10.1</v>
          </cell>
          <cell r="I15">
            <v>0</v>
          </cell>
          <cell r="J15">
            <v>11.17</v>
          </cell>
          <cell r="M15">
            <v>1017</v>
          </cell>
          <cell r="N15">
            <v>1015</v>
          </cell>
          <cell r="P15">
            <v>9.9311701081612593</v>
          </cell>
          <cell r="Q15">
            <v>0</v>
          </cell>
          <cell r="R15">
            <v>11.004926108374384</v>
          </cell>
          <cell r="T15">
            <v>-1.0700000000000003</v>
          </cell>
          <cell r="U15">
            <v>-1.073756000213125</v>
          </cell>
          <cell r="V15">
            <v>19.47</v>
          </cell>
          <cell r="W15">
            <v>10.1</v>
          </cell>
          <cell r="X15">
            <v>1015</v>
          </cell>
          <cell r="Y15">
            <v>12</v>
          </cell>
        </row>
        <row r="16">
          <cell r="H16">
            <v>19.350000000000001</v>
          </cell>
          <cell r="I16">
            <v>-8.9999999999999858E-2</v>
          </cell>
          <cell r="J16">
            <v>19.5</v>
          </cell>
          <cell r="M16">
            <v>1773</v>
          </cell>
          <cell r="N16">
            <v>1308</v>
          </cell>
          <cell r="P16">
            <v>10.913705583756347</v>
          </cell>
          <cell r="Q16">
            <v>-5.076142131979644E-2</v>
          </cell>
          <cell r="R16">
            <v>14.908256880733946</v>
          </cell>
          <cell r="T16">
            <v>-0.14999999999999858</v>
          </cell>
          <cell r="U16">
            <v>-3.9945512969775994</v>
          </cell>
          <cell r="V16">
            <v>20.45</v>
          </cell>
          <cell r="W16">
            <v>19.440000000000001</v>
          </cell>
          <cell r="X16">
            <v>1227</v>
          </cell>
          <cell r="Y16">
            <v>20.6</v>
          </cell>
        </row>
        <row r="17">
          <cell r="H17">
            <v>1.03</v>
          </cell>
          <cell r="I17">
            <v>0</v>
          </cell>
          <cell r="J17">
            <v>1.98</v>
          </cell>
          <cell r="M17">
            <v>147</v>
          </cell>
          <cell r="N17">
            <v>185</v>
          </cell>
          <cell r="P17">
            <v>7.0068027210884356</v>
          </cell>
          <cell r="Q17">
            <v>0</v>
          </cell>
          <cell r="R17">
            <v>10.702702702702704</v>
          </cell>
          <cell r="T17">
            <v>-0.95</v>
          </cell>
          <cell r="U17">
            <v>-3.6958999816142679</v>
          </cell>
          <cell r="V17">
            <v>0.95</v>
          </cell>
          <cell r="W17">
            <v>1.03</v>
          </cell>
          <cell r="X17">
            <v>186</v>
          </cell>
          <cell r="Y17">
            <v>2.36</v>
          </cell>
        </row>
        <row r="18">
          <cell r="H18">
            <v>1.38</v>
          </cell>
          <cell r="I18">
            <v>-1.0000000000000009E-2</v>
          </cell>
          <cell r="J18">
            <v>5.35</v>
          </cell>
          <cell r="M18">
            <v>216</v>
          </cell>
          <cell r="N18">
            <v>843</v>
          </cell>
          <cell r="P18">
            <v>6.3888888888888884</v>
          </cell>
          <cell r="Q18">
            <v>-4.6296296296295836E-2</v>
          </cell>
          <cell r="R18">
            <v>6.3463819691577692</v>
          </cell>
          <cell r="T18">
            <v>-3.9699999999999998</v>
          </cell>
          <cell r="U18">
            <v>4.2506919731119197E-2</v>
          </cell>
          <cell r="V18">
            <v>0.97</v>
          </cell>
          <cell r="W18">
            <v>1.39</v>
          </cell>
          <cell r="X18">
            <v>836</v>
          </cell>
          <cell r="Y18">
            <v>6.1</v>
          </cell>
        </row>
        <row r="19">
          <cell r="H19">
            <v>0.371</v>
          </cell>
          <cell r="I19">
            <v>1.5000000000000013E-2</v>
          </cell>
          <cell r="J19">
            <v>0.56999999999999995</v>
          </cell>
          <cell r="M19">
            <v>110</v>
          </cell>
          <cell r="N19">
            <v>146</v>
          </cell>
          <cell r="P19">
            <v>3.372727272727273</v>
          </cell>
          <cell r="Q19">
            <v>0.13636363636363669</v>
          </cell>
          <cell r="R19">
            <v>3.9041095890410955</v>
          </cell>
          <cell r="T19">
            <v>-0.19899999999999995</v>
          </cell>
          <cell r="U19">
            <v>-0.53138231631382249</v>
          </cell>
          <cell r="V19">
            <v>0.28699999999999998</v>
          </cell>
          <cell r="W19">
            <v>0.35599999999999998</v>
          </cell>
          <cell r="X19">
            <v>150</v>
          </cell>
          <cell r="Y19">
            <v>1.6</v>
          </cell>
        </row>
        <row r="20">
          <cell r="H20">
            <v>2.1</v>
          </cell>
          <cell r="I20">
            <v>0</v>
          </cell>
          <cell r="J20">
            <v>3.1</v>
          </cell>
          <cell r="M20">
            <v>253</v>
          </cell>
          <cell r="N20">
            <v>297</v>
          </cell>
          <cell r="P20">
            <v>8.3003952569169961</v>
          </cell>
          <cell r="Q20">
            <v>0</v>
          </cell>
          <cell r="R20">
            <v>10.437710437710438</v>
          </cell>
          <cell r="T20">
            <v>-1</v>
          </cell>
          <cell r="U20">
            <v>-2.1373151807934416</v>
          </cell>
          <cell r="V20">
            <v>2.2999999999999998</v>
          </cell>
          <cell r="W20">
            <v>2.1</v>
          </cell>
          <cell r="X20">
            <v>1066</v>
          </cell>
          <cell r="Y20">
            <v>4.0999999999999996</v>
          </cell>
        </row>
        <row r="21">
          <cell r="H21">
            <v>0.39</v>
          </cell>
          <cell r="I21">
            <v>0</v>
          </cell>
          <cell r="J21">
            <v>0.94</v>
          </cell>
          <cell r="M21">
            <v>117</v>
          </cell>
          <cell r="N21">
            <v>150</v>
          </cell>
          <cell r="P21">
            <v>3.3333333333333335</v>
          </cell>
          <cell r="Q21">
            <v>0</v>
          </cell>
          <cell r="R21">
            <v>6.2666666666666657</v>
          </cell>
          <cell r="T21">
            <v>-0.54999999999999993</v>
          </cell>
          <cell r="U21">
            <v>-2.9333333333333322</v>
          </cell>
          <cell r="V21">
            <v>0.55000000000000004</v>
          </cell>
          <cell r="W21">
            <v>0.39</v>
          </cell>
          <cell r="X21">
            <v>475</v>
          </cell>
          <cell r="Y21">
            <v>6</v>
          </cell>
        </row>
        <row r="22">
          <cell r="H22">
            <v>0.2</v>
          </cell>
          <cell r="I22">
            <v>0</v>
          </cell>
          <cell r="J22">
            <v>0.2</v>
          </cell>
          <cell r="M22">
            <v>38</v>
          </cell>
          <cell r="N22">
            <v>41</v>
          </cell>
          <cell r="P22">
            <v>5.2631578947368416</v>
          </cell>
          <cell r="Q22">
            <v>0</v>
          </cell>
          <cell r="R22">
            <v>4.8780487804878048</v>
          </cell>
          <cell r="T22">
            <v>0</v>
          </cell>
          <cell r="U22">
            <v>0.38510911424903682</v>
          </cell>
          <cell r="V22">
            <v>0.1</v>
          </cell>
          <cell r="W22">
            <v>0.2</v>
          </cell>
          <cell r="X22">
            <v>39</v>
          </cell>
          <cell r="Y22">
            <v>0.24</v>
          </cell>
        </row>
        <row r="23">
          <cell r="H23">
            <v>165.01</v>
          </cell>
          <cell r="I23">
            <v>6.9999999999993179E-2</v>
          </cell>
          <cell r="J23">
            <v>182.17</v>
          </cell>
          <cell r="M23">
            <v>9152</v>
          </cell>
          <cell r="N23">
            <v>10706</v>
          </cell>
          <cell r="P23">
            <v>18.02993881118881</v>
          </cell>
          <cell r="Q23">
            <v>7.648601398599908E-3</v>
          </cell>
          <cell r="R23">
            <v>17.01569213525126</v>
          </cell>
          <cell r="T23">
            <v>-17.159999999999997</v>
          </cell>
          <cell r="U23">
            <v>1.0142466759375495</v>
          </cell>
          <cell r="V23">
            <v>194.91</v>
          </cell>
          <cell r="W23">
            <v>164.94</v>
          </cell>
          <cell r="X23">
            <v>10626</v>
          </cell>
          <cell r="Y23">
            <v>189.8</v>
          </cell>
        </row>
        <row r="25">
          <cell r="H25">
            <v>83.4</v>
          </cell>
          <cell r="I25">
            <v>-9.9999999999994316E-2</v>
          </cell>
          <cell r="J25">
            <v>93.9</v>
          </cell>
          <cell r="M25">
            <v>4299</v>
          </cell>
          <cell r="N25">
            <v>4299</v>
          </cell>
          <cell r="P25">
            <v>19.399860432658759</v>
          </cell>
          <cell r="Q25">
            <v>-2.326122354035931E-2</v>
          </cell>
          <cell r="R25">
            <v>21.842288904396373</v>
          </cell>
          <cell r="T25">
            <v>-10.5</v>
          </cell>
          <cell r="U25">
            <v>-2.4424284717376139</v>
          </cell>
          <cell r="V25">
            <v>73.099999999999994</v>
          </cell>
          <cell r="W25">
            <v>83.5</v>
          </cell>
          <cell r="X25">
            <v>4038</v>
          </cell>
          <cell r="Y25">
            <v>85</v>
          </cell>
        </row>
        <row r="26">
          <cell r="H26">
            <v>141.38</v>
          </cell>
          <cell r="I26">
            <v>-0.46000000000000796</v>
          </cell>
          <cell r="J26">
            <v>116.42</v>
          </cell>
          <cell r="M26">
            <v>7068</v>
          </cell>
          <cell r="N26">
            <v>7289</v>
          </cell>
          <cell r="P26">
            <v>20.002829654782118</v>
          </cell>
          <cell r="Q26">
            <v>-6.5082059988679219E-2</v>
          </cell>
          <cell r="R26">
            <v>15.972012621758815</v>
          </cell>
          <cell r="T26">
            <v>24.959999999999994</v>
          </cell>
          <cell r="U26">
            <v>4.030817033023304</v>
          </cell>
          <cell r="V26">
            <v>146.96</v>
          </cell>
          <cell r="W26">
            <v>141.84</v>
          </cell>
          <cell r="X26">
            <v>7289</v>
          </cell>
          <cell r="Y26">
            <v>109.4</v>
          </cell>
        </row>
        <row r="27">
          <cell r="H27">
            <v>7.79</v>
          </cell>
          <cell r="I27">
            <v>2.0000000000000462E-2</v>
          </cell>
          <cell r="J27">
            <v>8.6999999999999993</v>
          </cell>
          <cell r="M27">
            <v>700</v>
          </cell>
          <cell r="N27">
            <v>760</v>
          </cell>
          <cell r="P27">
            <v>11.128571428571428</v>
          </cell>
          <cell r="Q27">
            <v>2.8571428571430246E-2</v>
          </cell>
          <cell r="R27">
            <v>11.447368421052632</v>
          </cell>
          <cell r="T27">
            <v>-0.90999999999999925</v>
          </cell>
          <cell r="U27">
            <v>-0.31879699248120374</v>
          </cell>
          <cell r="V27">
            <v>9.4700000000000006</v>
          </cell>
          <cell r="W27">
            <v>7.77</v>
          </cell>
          <cell r="X27">
            <v>760</v>
          </cell>
          <cell r="Y27">
            <v>11.1</v>
          </cell>
        </row>
        <row r="28">
          <cell r="H28">
            <v>40.374000000000002</v>
          </cell>
          <cell r="I28">
            <v>0.23600000000000421</v>
          </cell>
          <cell r="J28">
            <v>38.450000000000003</v>
          </cell>
          <cell r="M28">
            <v>2646</v>
          </cell>
          <cell r="N28">
            <v>2583</v>
          </cell>
          <cell r="P28">
            <v>15.258503401360546</v>
          </cell>
          <cell r="Q28">
            <v>8.9191232048376534E-2</v>
          </cell>
          <cell r="R28">
            <v>14.885791715060009</v>
          </cell>
          <cell r="T28">
            <v>1.9239999999999995</v>
          </cell>
          <cell r="U28">
            <v>0.37271168630053708</v>
          </cell>
          <cell r="V28">
            <v>31.047000000000001</v>
          </cell>
          <cell r="W28">
            <v>40.137999999999998</v>
          </cell>
          <cell r="X28">
            <v>2582</v>
          </cell>
          <cell r="Y28">
            <v>38.1</v>
          </cell>
        </row>
        <row r="29">
          <cell r="H29">
            <v>86.84</v>
          </cell>
          <cell r="I29">
            <v>-0.35999999999999943</v>
          </cell>
          <cell r="J29">
            <v>91.5</v>
          </cell>
          <cell r="M29">
            <v>3771</v>
          </cell>
          <cell r="N29">
            <v>4971</v>
          </cell>
          <cell r="P29">
            <v>23.028374436488996</v>
          </cell>
          <cell r="Q29">
            <v>-9.5465393794750497E-2</v>
          </cell>
          <cell r="R29">
            <v>18.406759203379604</v>
          </cell>
          <cell r="T29">
            <v>-4.6599999999999966</v>
          </cell>
          <cell r="U29">
            <v>4.6216152331093916</v>
          </cell>
          <cell r="V29">
            <v>97.3</v>
          </cell>
          <cell r="W29">
            <v>87.2</v>
          </cell>
          <cell r="X29">
            <v>4971</v>
          </cell>
          <cell r="Y29">
            <v>86.9</v>
          </cell>
        </row>
        <row r="30">
          <cell r="H30">
            <v>9.8699999999999992</v>
          </cell>
          <cell r="I30">
            <v>0</v>
          </cell>
          <cell r="J30">
            <v>9.69</v>
          </cell>
          <cell r="M30">
            <v>677</v>
          </cell>
          <cell r="N30">
            <v>677</v>
          </cell>
          <cell r="P30">
            <v>14.579025110782865</v>
          </cell>
          <cell r="Q30">
            <v>0</v>
          </cell>
          <cell r="R30">
            <v>14.31314623338257</v>
          </cell>
          <cell r="T30">
            <v>0.17999999999999972</v>
          </cell>
          <cell r="U30">
            <v>0.26587887740029537</v>
          </cell>
          <cell r="V30">
            <v>3.6560000000000001</v>
          </cell>
          <cell r="W30">
            <v>9.8699999999999992</v>
          </cell>
          <cell r="X30">
            <v>656</v>
          </cell>
          <cell r="Y30">
            <v>7.8</v>
          </cell>
        </row>
        <row r="31">
          <cell r="H31">
            <v>32.200000000000003</v>
          </cell>
          <cell r="I31">
            <v>0.30000000000000426</v>
          </cell>
          <cell r="J31">
            <v>29.46</v>
          </cell>
          <cell r="M31">
            <v>1500</v>
          </cell>
          <cell r="N31">
            <v>1593</v>
          </cell>
          <cell r="P31">
            <v>21.466666666666669</v>
          </cell>
          <cell r="Q31">
            <v>0.20000000000000284</v>
          </cell>
          <cell r="R31">
            <v>18.49340866290019</v>
          </cell>
          <cell r="T31">
            <v>2.740000000000002</v>
          </cell>
          <cell r="U31">
            <v>2.9732580037664782</v>
          </cell>
          <cell r="V31">
            <v>38.4</v>
          </cell>
          <cell r="W31">
            <v>31.9</v>
          </cell>
          <cell r="X31">
            <v>1500</v>
          </cell>
          <cell r="Y31">
            <v>31.5</v>
          </cell>
        </row>
        <row r="32">
          <cell r="H32">
            <v>0.45</v>
          </cell>
          <cell r="I32">
            <v>0</v>
          </cell>
          <cell r="J32">
            <v>0.77</v>
          </cell>
          <cell r="M32">
            <v>72</v>
          </cell>
          <cell r="N32">
            <v>110</v>
          </cell>
          <cell r="P32">
            <v>6.25</v>
          </cell>
          <cell r="Q32">
            <v>0</v>
          </cell>
          <cell r="R32">
            <v>7</v>
          </cell>
          <cell r="T32">
            <v>-0.32</v>
          </cell>
          <cell r="U32">
            <v>-0.75</v>
          </cell>
          <cell r="V32">
            <v>0.22</v>
          </cell>
          <cell r="W32">
            <v>0.45</v>
          </cell>
          <cell r="X32">
            <v>103</v>
          </cell>
          <cell r="Y32">
            <v>1</v>
          </cell>
        </row>
        <row r="33">
          <cell r="H33">
            <v>46.39</v>
          </cell>
          <cell r="I33">
            <v>0.21999999999999886</v>
          </cell>
          <cell r="J33">
            <v>42.79</v>
          </cell>
          <cell r="M33">
            <v>2502</v>
          </cell>
          <cell r="N33">
            <v>2475</v>
          </cell>
          <cell r="P33">
            <v>18.541167066346922</v>
          </cell>
          <cell r="Q33">
            <v>8.7929656274980061E-2</v>
          </cell>
          <cell r="R33">
            <v>17.288888888888888</v>
          </cell>
          <cell r="T33">
            <v>3.6000000000000014</v>
          </cell>
          <cell r="U33">
            <v>1.2522781774580345</v>
          </cell>
          <cell r="V33">
            <v>54.78</v>
          </cell>
          <cell r="W33">
            <v>46.17</v>
          </cell>
          <cell r="X33">
            <v>2484</v>
          </cell>
          <cell r="Y33">
            <v>41.9</v>
          </cell>
        </row>
        <row r="34">
          <cell r="H34">
            <v>10.07</v>
          </cell>
          <cell r="I34">
            <v>0</v>
          </cell>
          <cell r="J34">
            <v>6.79</v>
          </cell>
          <cell r="M34">
            <v>742</v>
          </cell>
          <cell r="N34">
            <v>515</v>
          </cell>
          <cell r="P34">
            <v>13.571428571428571</v>
          </cell>
          <cell r="Q34">
            <v>0</v>
          </cell>
          <cell r="R34">
            <v>13.184466019417474</v>
          </cell>
          <cell r="T34">
            <v>3.2800000000000002</v>
          </cell>
          <cell r="U34">
            <v>0.38696255201109686</v>
          </cell>
          <cell r="V34">
            <v>7.65</v>
          </cell>
          <cell r="W34">
            <v>10.07</v>
          </cell>
          <cell r="X34">
            <v>774</v>
          </cell>
          <cell r="Y34">
            <v>9.4</v>
          </cell>
        </row>
        <row r="35">
          <cell r="H35">
            <v>8.7289999999999992</v>
          </cell>
          <cell r="I35">
            <v>0.17399999999999949</v>
          </cell>
          <cell r="J35">
            <v>9.6229999999999993</v>
          </cell>
          <cell r="M35">
            <v>771</v>
          </cell>
          <cell r="N35">
            <v>1048</v>
          </cell>
          <cell r="P35">
            <v>11.321660181582359</v>
          </cell>
          <cell r="Q35">
            <v>0.22568093385213928</v>
          </cell>
          <cell r="R35">
            <v>9.1822519083969443</v>
          </cell>
          <cell r="T35">
            <v>-0.89400000000000013</v>
          </cell>
          <cell r="U35">
            <v>8</v>
          </cell>
          <cell r="V35">
            <v>10.4</v>
          </cell>
          <cell r="W35">
            <v>8.5549999999999997</v>
          </cell>
          <cell r="X35">
            <v>1102</v>
          </cell>
          <cell r="Y35">
            <v>11.6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</v>
          </cell>
        </row>
        <row r="38">
          <cell r="H38">
            <v>194.15</v>
          </cell>
          <cell r="I38">
            <v>0</v>
          </cell>
          <cell r="J38">
            <v>192.18</v>
          </cell>
          <cell r="M38">
            <v>7294</v>
          </cell>
          <cell r="N38">
            <v>7274</v>
          </cell>
          <cell r="P38">
            <v>26.61776802851659</v>
          </cell>
          <cell r="Q38">
            <v>0</v>
          </cell>
          <cell r="R38">
            <v>26.420126477866372</v>
          </cell>
          <cell r="T38">
            <v>1.9699999999999989</v>
          </cell>
          <cell r="U38">
            <v>0.19764155065021782</v>
          </cell>
          <cell r="V38">
            <v>192.74</v>
          </cell>
          <cell r="W38">
            <v>194.15</v>
          </cell>
          <cell r="X38">
            <v>7269</v>
          </cell>
          <cell r="Y38">
            <v>193.5</v>
          </cell>
        </row>
        <row r="39">
          <cell r="H39">
            <v>8</v>
          </cell>
          <cell r="I39">
            <v>-9.9999999999997868E-3</v>
          </cell>
          <cell r="J39">
            <v>6.9</v>
          </cell>
          <cell r="M39">
            <v>470</v>
          </cell>
          <cell r="N39">
            <v>440</v>
          </cell>
          <cell r="P39">
            <v>17.021276595744681</v>
          </cell>
          <cell r="Q39">
            <v>-2.1276595744680549E-2</v>
          </cell>
          <cell r="R39">
            <v>15.681818181818182</v>
          </cell>
          <cell r="T39">
            <v>1.0999999999999996</v>
          </cell>
          <cell r="U39">
            <v>1.3394584139264989</v>
          </cell>
          <cell r="V39">
            <v>7.09</v>
          </cell>
          <cell r="W39">
            <v>8.01</v>
          </cell>
          <cell r="X39">
            <v>440</v>
          </cell>
          <cell r="Y39">
            <v>7.3</v>
          </cell>
        </row>
        <row r="40">
          <cell r="H40">
            <v>13.25</v>
          </cell>
          <cell r="I40">
            <v>0.17999999999999972</v>
          </cell>
          <cell r="J40">
            <v>14.57</v>
          </cell>
          <cell r="M40">
            <v>1204</v>
          </cell>
          <cell r="N40">
            <v>1246</v>
          </cell>
          <cell r="P40">
            <v>11.004983388704318</v>
          </cell>
          <cell r="Q40">
            <v>0.14950166112956786</v>
          </cell>
          <cell r="R40">
            <v>11.693418940609952</v>
          </cell>
          <cell r="T40">
            <v>-1.3200000000000003</v>
          </cell>
          <cell r="U40">
            <v>-0.68843555190563421</v>
          </cell>
          <cell r="V40">
            <v>13.31</v>
          </cell>
          <cell r="W40">
            <v>13.07</v>
          </cell>
          <cell r="X40">
            <v>1422</v>
          </cell>
          <cell r="Y40">
            <v>17.399999999999999</v>
          </cell>
        </row>
        <row r="41">
          <cell r="H41">
            <v>168.23</v>
          </cell>
          <cell r="I41">
            <v>-0.67000000000001592</v>
          </cell>
          <cell r="J41">
            <v>167.51</v>
          </cell>
          <cell r="M41">
            <v>6404</v>
          </cell>
          <cell r="N41">
            <v>5621</v>
          </cell>
          <cell r="P41">
            <v>26.269519050593377</v>
          </cell>
          <cell r="Q41">
            <v>-0.10462211118051457</v>
          </cell>
          <cell r="R41">
            <v>29.800747198007471</v>
          </cell>
          <cell r="T41">
            <v>0.71999999999999886</v>
          </cell>
          <cell r="U41">
            <v>-3.5312281474140939</v>
          </cell>
          <cell r="V41">
            <v>173.38</v>
          </cell>
          <cell r="W41">
            <v>168.9</v>
          </cell>
          <cell r="X41">
            <v>5920</v>
          </cell>
          <cell r="Y41">
            <v>163.5</v>
          </cell>
        </row>
        <row r="43">
          <cell r="H43">
            <v>1159.374</v>
          </cell>
          <cell r="I43">
            <v>-0.21500000000014552</v>
          </cell>
          <cell r="J43">
            <v>1158.9630000000002</v>
          </cell>
          <cell r="M43">
            <v>59577</v>
          </cell>
          <cell r="N43">
            <v>62401</v>
          </cell>
          <cell r="P43">
            <v>19.5</v>
          </cell>
          <cell r="Q43">
            <v>3.6297564496365453E-2</v>
          </cell>
          <cell r="R43">
            <v>18.600000000000001</v>
          </cell>
          <cell r="T43">
            <v>0.41099999999983083</v>
          </cell>
          <cell r="U43">
            <v>0.89999999999999858</v>
          </cell>
          <cell r="V43">
            <v>1223.8849999999998</v>
          </cell>
          <cell r="W43">
            <v>1159.5890000000002</v>
          </cell>
          <cell r="X43">
            <v>63849</v>
          </cell>
          <cell r="Y43">
            <v>1159.4099999999999</v>
          </cell>
        </row>
        <row r="46">
          <cell r="J46">
            <v>1159.4099999999999</v>
          </cell>
        </row>
        <row r="48">
          <cell r="A48" t="str">
            <v>2024 г</v>
          </cell>
          <cell r="H48">
            <v>375001.07400000002</v>
          </cell>
        </row>
        <row r="49">
          <cell r="A49" t="str">
            <v>2023 г</v>
          </cell>
          <cell r="H49">
            <v>374297.163</v>
          </cell>
        </row>
        <row r="50">
          <cell r="A50" t="str">
            <v>2022 г</v>
          </cell>
          <cell r="H50">
            <v>350100.50999999995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I40" sqref="I40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45586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октября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49.09</v>
      </c>
      <c r="C10" s="61">
        <f>'[1]Исходный для набора'!I9</f>
        <v>-0.1699999999999946</v>
      </c>
      <c r="D10" s="61">
        <f>'[1]Исходный для набора'!J9</f>
        <v>44.8</v>
      </c>
      <c r="E10" s="62">
        <f>'[1]Исходный для набора'!M9</f>
        <v>1884</v>
      </c>
      <c r="F10" s="62">
        <f>'[1]Исходный для набора'!N9</f>
        <v>1868</v>
      </c>
      <c r="G10" s="61">
        <f>'[1]Исходный для набора'!P9</f>
        <v>26.056263269639068</v>
      </c>
      <c r="H10" s="63">
        <f>'[1]Исходный для набора'!Q9</f>
        <v>-9.0233545647556923E-2</v>
      </c>
      <c r="I10" s="61">
        <f>'[1]Исходный для набора'!R9</f>
        <v>23.982869379014986</v>
      </c>
      <c r="J10" s="61">
        <f>'[1]Исходный для набора'!T9</f>
        <v>4.2900000000000063</v>
      </c>
      <c r="K10" s="61">
        <f>'[1]Исходный для набора'!U9</f>
        <v>2.0733938906240823</v>
      </c>
      <c r="L10" s="61">
        <f>'[1]Исходный для набора'!V9</f>
        <v>58.234999999999999</v>
      </c>
      <c r="M10" s="64">
        <f>'[1]Исходный для набора'!W9</f>
        <v>49.26</v>
      </c>
      <c r="N10" s="65">
        <f>'[1]Исходный для набора'!X9</f>
        <v>1902</v>
      </c>
      <c r="O10" s="64">
        <f>'[1]Исходный для набора'!Y9</f>
        <v>39.9</v>
      </c>
    </row>
    <row r="11" spans="1:23" ht="18.75" x14ac:dyDescent="0.3">
      <c r="A11" s="60" t="s">
        <v>22</v>
      </c>
      <c r="B11" s="61">
        <f>'[1]Исходный для набора'!H23</f>
        <v>165.01</v>
      </c>
      <c r="C11" s="61">
        <f>'[1]Исходный для набора'!I23</f>
        <v>6.9999999999993179E-2</v>
      </c>
      <c r="D11" s="61">
        <f>'[1]Исходный для набора'!J23</f>
        <v>182.17</v>
      </c>
      <c r="E11" s="62">
        <f>'[1]Исходный для набора'!M23</f>
        <v>9152</v>
      </c>
      <c r="F11" s="62">
        <f>'[1]Исходный для набора'!N23</f>
        <v>10706</v>
      </c>
      <c r="G11" s="61">
        <f>'[1]Исходный для набора'!P23</f>
        <v>18.02993881118881</v>
      </c>
      <c r="H11" s="63">
        <f>'[1]Исходный для набора'!Q23</f>
        <v>7.648601398599908E-3</v>
      </c>
      <c r="I11" s="61">
        <f>'[1]Исходный для набора'!R23</f>
        <v>17.01569213525126</v>
      </c>
      <c r="J11" s="61">
        <f>'[1]Исходный для набора'!T23</f>
        <v>-17.159999999999997</v>
      </c>
      <c r="K11" s="61">
        <f>'[1]Исходный для набора'!U23</f>
        <v>1.0142466759375495</v>
      </c>
      <c r="L11" s="61">
        <f>'[1]Исходный для набора'!V23</f>
        <v>194.91</v>
      </c>
      <c r="M11" s="64">
        <f>'[1]Исходный для набора'!W23</f>
        <v>164.94</v>
      </c>
      <c r="N11" s="65">
        <f>'[1]Исходный для набора'!X23</f>
        <v>10626</v>
      </c>
      <c r="O11" s="64">
        <f>'[1]Исходный для набора'!Y23</f>
        <v>189.8</v>
      </c>
    </row>
    <row r="12" spans="1:23" ht="18.75" x14ac:dyDescent="0.3">
      <c r="A12" s="60" t="s">
        <v>23</v>
      </c>
      <c r="B12" s="61">
        <f>'[1]Исходный для набора'!H15</f>
        <v>10.1</v>
      </c>
      <c r="C12" s="61">
        <f>'[1]Исходный для набора'!I15</f>
        <v>0</v>
      </c>
      <c r="D12" s="61">
        <f>'[1]Исходный для набора'!J15</f>
        <v>11.17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9.9311701081612593</v>
      </c>
      <c r="H12" s="63">
        <f>'[1]Исходный для набора'!Q15</f>
        <v>0</v>
      </c>
      <c r="I12" s="61">
        <f>'[1]Исходный для набора'!R15</f>
        <v>11.004926108374384</v>
      </c>
      <c r="J12" s="61">
        <f>'[1]Исходный для набора'!T15</f>
        <v>-1.0700000000000003</v>
      </c>
      <c r="K12" s="61">
        <f>'[1]Исходный для набора'!U15</f>
        <v>-1.073756000213125</v>
      </c>
      <c r="L12" s="61">
        <f>'[1]Исходный для набора'!V15</f>
        <v>19.47</v>
      </c>
      <c r="M12" s="64">
        <f>'[1]Исходный для набора'!W15</f>
        <v>10.1</v>
      </c>
      <c r="N12" s="65">
        <f>'[1]Исходный для набора'!X15</f>
        <v>1015</v>
      </c>
      <c r="O12" s="64">
        <f>'[1]Исходный для набора'!Y15</f>
        <v>12</v>
      </c>
    </row>
    <row r="13" spans="1:23" ht="18.75" x14ac:dyDescent="0.3">
      <c r="A13" s="60" t="s">
        <v>24</v>
      </c>
      <c r="B13" s="61">
        <f>'[1]Исходный для набора'!H20</f>
        <v>2.1</v>
      </c>
      <c r="C13" s="61">
        <f>'[1]Исходный для набора'!I20</f>
        <v>0</v>
      </c>
      <c r="D13" s="61">
        <f>'[1]Исходный для набора'!J20</f>
        <v>3.1</v>
      </c>
      <c r="E13" s="62">
        <f>'[1]Исходный для набора'!M20</f>
        <v>253</v>
      </c>
      <c r="F13" s="62">
        <f>'[1]Исходный для набора'!N20</f>
        <v>297</v>
      </c>
      <c r="G13" s="61">
        <f>'[1]Исходный для набора'!P20</f>
        <v>8.3003952569169961</v>
      </c>
      <c r="H13" s="63">
        <f>'[1]Исходный для набора'!Q20</f>
        <v>0</v>
      </c>
      <c r="I13" s="61">
        <f>'[1]Исходный для набора'!R20</f>
        <v>10.437710437710438</v>
      </c>
      <c r="J13" s="61">
        <f>'[1]Исходный для набора'!T20</f>
        <v>-1</v>
      </c>
      <c r="K13" s="61">
        <f>'[1]Исходный для набора'!U20</f>
        <v>-2.1373151807934416</v>
      </c>
      <c r="L13" s="61">
        <f>'[1]Исходный для набора'!V20</f>
        <v>2.2999999999999998</v>
      </c>
      <c r="M13" s="64">
        <f>'[1]Исходный для набора'!W20</f>
        <v>2.1</v>
      </c>
      <c r="N13" s="65">
        <f>'[1]Исходный для набора'!X20</f>
        <v>1066</v>
      </c>
      <c r="O13" s="64">
        <f>'[1]Исходный для набора'!Y20</f>
        <v>4.0999999999999996</v>
      </c>
    </row>
    <row r="14" spans="1:23" ht="18.75" x14ac:dyDescent="0.3">
      <c r="A14" s="60" t="s">
        <v>25</v>
      </c>
      <c r="B14" s="61">
        <f>'[1]Исходный для набора'!H30</f>
        <v>9.8699999999999992</v>
      </c>
      <c r="C14" s="61">
        <f>'[1]Исходный для набора'!I30</f>
        <v>0</v>
      </c>
      <c r="D14" s="61">
        <f>'[1]Исходный для набора'!J30</f>
        <v>9.69</v>
      </c>
      <c r="E14" s="62">
        <f>'[1]Исходный для набора'!M30</f>
        <v>677</v>
      </c>
      <c r="F14" s="62">
        <f>'[1]Исходный для набора'!N30</f>
        <v>677</v>
      </c>
      <c r="G14" s="61">
        <f>'[1]Исходный для набора'!P30</f>
        <v>14.579025110782865</v>
      </c>
      <c r="H14" s="63">
        <f>'[1]Исходный для набора'!Q30</f>
        <v>0</v>
      </c>
      <c r="I14" s="61">
        <f>'[1]Исходный для набора'!R30</f>
        <v>14.31314623338257</v>
      </c>
      <c r="J14" s="61">
        <f>'[1]Исходный для набора'!T30</f>
        <v>0.17999999999999972</v>
      </c>
      <c r="K14" s="61">
        <f>'[1]Исходный для набора'!U30</f>
        <v>0.26587887740029537</v>
      </c>
      <c r="L14" s="61">
        <f>'[1]Исходный для набора'!V30</f>
        <v>3.6560000000000001</v>
      </c>
      <c r="M14" s="64">
        <f>'[1]Исходный для набора'!W30</f>
        <v>9.8699999999999992</v>
      </c>
      <c r="N14" s="65">
        <f>'[1]Исходный для набора'!X30</f>
        <v>656</v>
      </c>
      <c r="O14" s="64">
        <f>'[1]Исходный для набора'!Y30</f>
        <v>7.8</v>
      </c>
    </row>
    <row r="15" spans="1:23" ht="18.75" x14ac:dyDescent="0.3">
      <c r="A15" s="60" t="s">
        <v>26</v>
      </c>
      <c r="B15" s="61">
        <f>'[1]Исходный для набора'!H21</f>
        <v>0.39</v>
      </c>
      <c r="C15" s="61">
        <f>'[1]Исходный для набора'!I21</f>
        <v>0</v>
      </c>
      <c r="D15" s="61">
        <f>'[1]Исходный для набора'!J21</f>
        <v>0.94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3.3333333333333335</v>
      </c>
      <c r="H15" s="63">
        <f>'[1]Исходный для набора'!Q21</f>
        <v>0</v>
      </c>
      <c r="I15" s="61">
        <f>'[1]Исходный для набора'!R21</f>
        <v>6.2666666666666657</v>
      </c>
      <c r="J15" s="61">
        <f>'[1]Исходный для набора'!T21</f>
        <v>-0.54999999999999993</v>
      </c>
      <c r="K15" s="61">
        <f>'[1]Исходный для набора'!U21</f>
        <v>-2.9333333333333322</v>
      </c>
      <c r="L15" s="61">
        <f>'[1]Исходный для набора'!V21</f>
        <v>0.55000000000000004</v>
      </c>
      <c r="M15" s="64">
        <f>'[1]Исходный для набора'!W21</f>
        <v>0.39</v>
      </c>
      <c r="N15" s="65">
        <f>'[1]Исходный для набора'!X21</f>
        <v>475</v>
      </c>
      <c r="O15" s="64">
        <f>'[1]Исходный для набора'!Y21</f>
        <v>6</v>
      </c>
    </row>
    <row r="16" spans="1:23" ht="18.75" x14ac:dyDescent="0.3">
      <c r="A16" s="60" t="s">
        <v>27</v>
      </c>
      <c r="B16" s="61">
        <f>'[1]Исходный для набора'!H33</f>
        <v>46.39</v>
      </c>
      <c r="C16" s="61">
        <f>'[1]Исходный для набора'!I33</f>
        <v>0.21999999999999886</v>
      </c>
      <c r="D16" s="61">
        <f>'[1]Исходный для набора'!J33</f>
        <v>42.79</v>
      </c>
      <c r="E16" s="62">
        <f>'[1]Исходный для набора'!M33</f>
        <v>2502</v>
      </c>
      <c r="F16" s="62">
        <f>'[1]Исходный для набора'!N33</f>
        <v>2475</v>
      </c>
      <c r="G16" s="61">
        <f>'[1]Исходный для набора'!P33</f>
        <v>18.541167066346922</v>
      </c>
      <c r="H16" s="63">
        <f>'[1]Исходный для набора'!Q33</f>
        <v>8.7929656274980061E-2</v>
      </c>
      <c r="I16" s="61">
        <f>'[1]Исходный для набора'!R33</f>
        <v>17.288888888888888</v>
      </c>
      <c r="J16" s="61">
        <f>'[1]Исходный для набора'!T33</f>
        <v>3.6000000000000014</v>
      </c>
      <c r="K16" s="61">
        <f>'[1]Исходный для набора'!U33</f>
        <v>1.2522781774580345</v>
      </c>
      <c r="L16" s="61">
        <f>'[1]Исходный для набора'!V33</f>
        <v>54.78</v>
      </c>
      <c r="M16" s="64">
        <f>'[1]Исходный для набора'!W33</f>
        <v>46.17</v>
      </c>
      <c r="N16" s="65">
        <f>'[1]Исходный для набора'!X33</f>
        <v>2484</v>
      </c>
      <c r="O16" s="64">
        <f>'[1]Исходный для набора'!Y33</f>
        <v>41.9</v>
      </c>
    </row>
    <row r="17" spans="1:21" ht="18.75" x14ac:dyDescent="0.3">
      <c r="A17" s="60" t="s">
        <v>28</v>
      </c>
      <c r="B17" s="61">
        <f>'[1]Исходный для набора'!H34</f>
        <v>10.07</v>
      </c>
      <c r="C17" s="61">
        <f>'[1]Исходный для набора'!I34</f>
        <v>0</v>
      </c>
      <c r="D17" s="61">
        <f>'[1]Исходный для набора'!J34</f>
        <v>6.79</v>
      </c>
      <c r="E17" s="62">
        <f>'[1]Исходный для набора'!M34</f>
        <v>742</v>
      </c>
      <c r="F17" s="62">
        <f>'[1]Исходный для набора'!N34</f>
        <v>515</v>
      </c>
      <c r="G17" s="61">
        <f>'[1]Исходный для набора'!P34</f>
        <v>13.571428571428571</v>
      </c>
      <c r="H17" s="63">
        <f>'[1]Исходный для набора'!Q34</f>
        <v>0</v>
      </c>
      <c r="I17" s="61">
        <f>'[1]Исходный для набора'!R34</f>
        <v>13.184466019417474</v>
      </c>
      <c r="J17" s="61">
        <f>'[1]Исходный для набора'!T34</f>
        <v>3.2800000000000002</v>
      </c>
      <c r="K17" s="61">
        <f>'[1]Исходный для набора'!U34</f>
        <v>0.38696255201109686</v>
      </c>
      <c r="L17" s="61">
        <f>'[1]Исходный для набора'!V34</f>
        <v>7.65</v>
      </c>
      <c r="M17" s="64">
        <f>'[1]Исходный для набора'!W34</f>
        <v>10.07</v>
      </c>
      <c r="N17" s="65">
        <f>'[1]Исходный для набора'!X34</f>
        <v>774</v>
      </c>
      <c r="O17" s="64">
        <f>'[1]Исходный для набора'!Y34</f>
        <v>9.4</v>
      </c>
      <c r="U17" s="66"/>
    </row>
    <row r="18" spans="1:21" ht="18.75" x14ac:dyDescent="0.3">
      <c r="A18" s="60" t="s">
        <v>29</v>
      </c>
      <c r="B18" s="61">
        <f>'[1]Исходный для набора'!H39</f>
        <v>8</v>
      </c>
      <c r="C18" s="61">
        <f>'[1]Исходный для набора'!I39</f>
        <v>-9.9999999999997868E-3</v>
      </c>
      <c r="D18" s="61">
        <f>'[1]Исходный для набора'!J39</f>
        <v>6.9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17.021276595744681</v>
      </c>
      <c r="H18" s="63">
        <f>'[1]Исходный для набора'!Q39</f>
        <v>-2.1276595744680549E-2</v>
      </c>
      <c r="I18" s="61">
        <f>'[1]Исходный для набора'!R39</f>
        <v>15.681818181818182</v>
      </c>
      <c r="J18" s="61">
        <f>'[1]Исходный для набора'!T39</f>
        <v>1.0999999999999996</v>
      </c>
      <c r="K18" s="61">
        <f>'[1]Исходный для набора'!U39</f>
        <v>1.3394584139264989</v>
      </c>
      <c r="L18" s="61">
        <f>'[1]Исходный для набора'!V39</f>
        <v>7.09</v>
      </c>
      <c r="M18" s="64">
        <f>'[1]Исходный для набора'!W39</f>
        <v>8.01</v>
      </c>
      <c r="N18" s="65">
        <f>'[1]Исходный для набора'!X39</f>
        <v>440</v>
      </c>
      <c r="O18" s="64">
        <f>'[1]Исходный для набора'!Y39</f>
        <v>7.3</v>
      </c>
    </row>
    <row r="19" spans="1:21" ht="18.75" x14ac:dyDescent="0.3">
      <c r="A19" s="67" t="s">
        <v>30</v>
      </c>
      <c r="B19" s="68">
        <f>SUM(B10:B18)</f>
        <v>301.02</v>
      </c>
      <c r="C19" s="68">
        <f>B19-M19</f>
        <v>0.11000000000001364</v>
      </c>
      <c r="D19" s="68">
        <f>SUM(D10:D18)</f>
        <v>308.34999999999997</v>
      </c>
      <c r="E19" s="69">
        <f>SUM(E10:E18)</f>
        <v>16814</v>
      </c>
      <c r="F19" s="69">
        <f>SUM(F10:F18)</f>
        <v>18143</v>
      </c>
      <c r="G19" s="68">
        <f>B19/E19*1000</f>
        <v>17.902938027833947</v>
      </c>
      <c r="H19" s="70">
        <f>G19-(M19/E19*1000)</f>
        <v>6.5421672415872933E-3</v>
      </c>
      <c r="I19" s="68">
        <f>D19/F19*1000</f>
        <v>16.995535468224656</v>
      </c>
      <c r="J19" s="68">
        <f>B19-D19</f>
        <v>-7.3299999999999841</v>
      </c>
      <c r="K19" s="71">
        <f>G19-I19</f>
        <v>0.90740255960929161</v>
      </c>
      <c r="L19" s="68">
        <f>SUM(L10:L18)</f>
        <v>348.64100000000002</v>
      </c>
      <c r="M19" s="64">
        <f>SUM(M10:M18)</f>
        <v>300.90999999999997</v>
      </c>
      <c r="N19" s="72">
        <f>SUM(N10:N18)</f>
        <v>19438</v>
      </c>
      <c r="O19" s="73">
        <f>SUM(O10:O18)</f>
        <v>318.2</v>
      </c>
    </row>
    <row r="20" spans="1:21" ht="18.75" x14ac:dyDescent="0.3">
      <c r="A20" s="60" t="s">
        <v>31</v>
      </c>
      <c r="B20" s="61">
        <f>'[1]Исходный для набора'!H10</f>
        <v>3.78</v>
      </c>
      <c r="C20" s="61">
        <f>'[1]Исходный для набора'!I10</f>
        <v>-0.15000000000000036</v>
      </c>
      <c r="D20" s="61">
        <f>'[1]Исходный для набора'!J10</f>
        <v>4</v>
      </c>
      <c r="E20" s="62">
        <f>'[1]Исходный для набора'!M10</f>
        <v>376</v>
      </c>
      <c r="F20" s="62">
        <f>'[1]Исходный для набора'!N10</f>
        <v>366</v>
      </c>
      <c r="G20" s="61">
        <f>'[1]Исходный для набора'!P10</f>
        <v>10.053191489361701</v>
      </c>
      <c r="H20" s="63">
        <f>'[1]Исходный для набора'!Q10</f>
        <v>-0.39893617021276739</v>
      </c>
      <c r="I20" s="61">
        <f>'[1]Исходный для набора'!R10</f>
        <v>10.928961748633879</v>
      </c>
      <c r="J20" s="61">
        <f>'[1]Исходный для набора'!T10</f>
        <v>-0.2200000000000002</v>
      </c>
      <c r="K20" s="61">
        <f>'[1]Исходный для набора'!U10</f>
        <v>-0.87577025927217811</v>
      </c>
      <c r="L20" s="61">
        <f>'[1]Исходный для набора'!V10</f>
        <v>3.62</v>
      </c>
      <c r="M20" s="64">
        <f>'[1]Исходный для набора'!W10</f>
        <v>3.93</v>
      </c>
      <c r="N20" s="65">
        <f>'[1]Исходный для набора'!X10</f>
        <v>409</v>
      </c>
      <c r="O20" s="64">
        <f>'[1]Исходный для набора'!Y10</f>
        <v>4.26</v>
      </c>
    </row>
    <row r="21" spans="1:21" ht="18.75" x14ac:dyDescent="0.3">
      <c r="A21" s="60" t="s">
        <v>32</v>
      </c>
      <c r="B21" s="61">
        <f>'[1]Исходный для набора'!H14</f>
        <v>0.62</v>
      </c>
      <c r="C21" s="61">
        <f>'[1]Исходный для набора'!I14</f>
        <v>0</v>
      </c>
      <c r="D21" s="61">
        <f>'[1]Исходный для набора'!J14</f>
        <v>0.87</v>
      </c>
      <c r="E21" s="62">
        <f>'[1]Исходный для набора'!M14</f>
        <v>55</v>
      </c>
      <c r="F21" s="62">
        <f>'[1]Исходный для набора'!N14</f>
        <v>93</v>
      </c>
      <c r="G21" s="61">
        <f>'[1]Исходный для набора'!P14</f>
        <v>11.272727272727273</v>
      </c>
      <c r="H21" s="63">
        <f>'[1]Исходный для набора'!Q14</f>
        <v>0</v>
      </c>
      <c r="I21" s="61">
        <f>'[1]Исходный для набора'!R14</f>
        <v>9.3548387096774199</v>
      </c>
      <c r="J21" s="61">
        <f>'[1]Исходный для набора'!T14</f>
        <v>-0.25</v>
      </c>
      <c r="K21" s="61">
        <f>'[1]Исходный для набора'!U14</f>
        <v>1.9178885630498534</v>
      </c>
      <c r="L21" s="61">
        <f>'[1]Исходный для набора'!V14</f>
        <v>0.3</v>
      </c>
      <c r="M21" s="64">
        <f>'[1]Исходный для набора'!W14</f>
        <v>0.62</v>
      </c>
      <c r="N21" s="65">
        <f>'[1]Исходный для набора'!X14</f>
        <v>59</v>
      </c>
      <c r="O21" s="64">
        <f>'[1]Исходный для набора'!Y14</f>
        <v>0.7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f>'[1]Исходный для набора'!H29</f>
        <v>86.84</v>
      </c>
      <c r="C23" s="61">
        <f>'[1]Исходный для набора'!I29</f>
        <v>-0.35999999999999943</v>
      </c>
      <c r="D23" s="61">
        <f>'[1]Исходный для набора'!J29</f>
        <v>91.5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23.028374436488996</v>
      </c>
      <c r="H23" s="63">
        <f>'[1]Исходный для набора'!Q29</f>
        <v>-9.5465393794750497E-2</v>
      </c>
      <c r="I23" s="61">
        <f>'[1]Исходный для набора'!R29</f>
        <v>18.406759203379604</v>
      </c>
      <c r="J23" s="61">
        <f>'[1]Исходный для набора'!T29</f>
        <v>-4.6599999999999966</v>
      </c>
      <c r="K23" s="61">
        <f>'[1]Исходный для набора'!U29</f>
        <v>4.6216152331093916</v>
      </c>
      <c r="L23" s="61">
        <f>'[1]Исходный для набора'!V29</f>
        <v>97.3</v>
      </c>
      <c r="M23" s="64">
        <f>'[1]Исходный для набора'!W29</f>
        <v>87.2</v>
      </c>
      <c r="N23" s="65">
        <f>'[1]Исходный для набора'!X29</f>
        <v>4971</v>
      </c>
      <c r="O23" s="64">
        <f>'[1]Исходный для набора'!Y29</f>
        <v>86.9</v>
      </c>
    </row>
    <row r="24" spans="1:21" ht="18.75" x14ac:dyDescent="0.3">
      <c r="A24" s="60" t="s">
        <v>35</v>
      </c>
      <c r="B24" s="61">
        <f>'[1]Исходный для набора'!H38</f>
        <v>194.15</v>
      </c>
      <c r="C24" s="61">
        <f>'[1]Исходный для набора'!I38</f>
        <v>0</v>
      </c>
      <c r="D24" s="61">
        <f>'[1]Исходный для набора'!J38</f>
        <v>192.18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26.61776802851659</v>
      </c>
      <c r="H24" s="63">
        <f>'[1]Исходный для набора'!Q38</f>
        <v>0</v>
      </c>
      <c r="I24" s="61">
        <f>'[1]Исходный для набора'!R38</f>
        <v>26.420126477866372</v>
      </c>
      <c r="J24" s="61">
        <f>'[1]Исходный для набора'!T38</f>
        <v>1.9699999999999989</v>
      </c>
      <c r="K24" s="61">
        <f>'[1]Исходный для набора'!U38</f>
        <v>0.19764155065021782</v>
      </c>
      <c r="L24" s="61">
        <f>'[1]Исходный для набора'!V38</f>
        <v>192.74</v>
      </c>
      <c r="M24" s="64">
        <f>'[1]Исходный для набора'!W38</f>
        <v>194.15</v>
      </c>
      <c r="N24" s="65">
        <f>'[1]Исходный для набора'!X38</f>
        <v>7269</v>
      </c>
      <c r="O24" s="64">
        <f>'[1]Исходный для набора'!Y38</f>
        <v>193.5</v>
      </c>
    </row>
    <row r="25" spans="1:21" ht="18.75" x14ac:dyDescent="0.3">
      <c r="A25" s="60" t="s">
        <v>36</v>
      </c>
      <c r="B25" s="61">
        <f>'[1]Исходный для набора'!H40</f>
        <v>13.25</v>
      </c>
      <c r="C25" s="61">
        <f>'[1]Исходный для набора'!I40</f>
        <v>0.17999999999999972</v>
      </c>
      <c r="D25" s="61">
        <f>'[1]Исходный для набора'!J40</f>
        <v>14.57</v>
      </c>
      <c r="E25" s="62">
        <f>'[1]Исходный для набора'!M40</f>
        <v>1204</v>
      </c>
      <c r="F25" s="62">
        <f>'[1]Исходный для набора'!N40</f>
        <v>1246</v>
      </c>
      <c r="G25" s="61">
        <f>'[1]Исходный для набора'!P40</f>
        <v>11.004983388704318</v>
      </c>
      <c r="H25" s="63">
        <f>'[1]Исходный для набора'!Q40</f>
        <v>0.14950166112956786</v>
      </c>
      <c r="I25" s="61">
        <f>'[1]Исходный для набора'!R40</f>
        <v>11.693418940609952</v>
      </c>
      <c r="J25" s="61">
        <f>'[1]Исходный для набора'!T40</f>
        <v>-1.3200000000000003</v>
      </c>
      <c r="K25" s="61">
        <f>'[1]Исходный для набора'!U40</f>
        <v>-0.68843555190563421</v>
      </c>
      <c r="L25" s="61">
        <f>'[1]Исходный для набора'!V40</f>
        <v>13.31</v>
      </c>
      <c r="M25" s="64">
        <f>'[1]Исходный для набора'!W40</f>
        <v>13.07</v>
      </c>
      <c r="N25" s="65">
        <f>'[1]Исходный для набора'!X40</f>
        <v>1422</v>
      </c>
      <c r="O25" s="64">
        <f>'[1]Исходный для набора'!Y40</f>
        <v>17.399999999999999</v>
      </c>
    </row>
    <row r="26" spans="1:21" ht="18.75" x14ac:dyDescent="0.3">
      <c r="A26" s="60" t="s">
        <v>37</v>
      </c>
      <c r="B26" s="61">
        <f>'[1]Исходный для набора'!H31</f>
        <v>32.200000000000003</v>
      </c>
      <c r="C26" s="61">
        <f>'[1]Исходный для набора'!I31</f>
        <v>0.30000000000000426</v>
      </c>
      <c r="D26" s="61">
        <f>'[1]Исходный для набора'!J31</f>
        <v>29.46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21.466666666666669</v>
      </c>
      <c r="H26" s="63">
        <f>'[1]Исходный для набора'!Q31</f>
        <v>0.20000000000000284</v>
      </c>
      <c r="I26" s="61">
        <f>'[1]Исходный для набора'!R31</f>
        <v>18.49340866290019</v>
      </c>
      <c r="J26" s="61">
        <f>'[1]Исходный для набора'!T31</f>
        <v>2.740000000000002</v>
      </c>
      <c r="K26" s="61">
        <f>'[1]Исходный для набора'!U31</f>
        <v>2.9732580037664782</v>
      </c>
      <c r="L26" s="61">
        <f>'[1]Исходный для набора'!V31</f>
        <v>38.4</v>
      </c>
      <c r="M26" s="64">
        <f>'[1]Исходный для набора'!W31</f>
        <v>31.9</v>
      </c>
      <c r="N26" s="65">
        <f>'[1]Исходный для набора'!X31</f>
        <v>1500</v>
      </c>
      <c r="O26" s="64">
        <f>'[1]Исходный для набора'!Y31</f>
        <v>31.5</v>
      </c>
    </row>
    <row r="27" spans="1:21" ht="18.75" x14ac:dyDescent="0.3">
      <c r="A27" s="67" t="s">
        <v>38</v>
      </c>
      <c r="B27" s="68">
        <f>SUM(B20:B26)</f>
        <v>331.94</v>
      </c>
      <c r="C27" s="68">
        <f>B27-M27</f>
        <v>-2.9999999999972715E-2</v>
      </c>
      <c r="D27" s="68">
        <f>SUM(D20:D26)</f>
        <v>333.78</v>
      </c>
      <c r="E27" s="69">
        <f>SUM(E20:E26)</f>
        <v>14300</v>
      </c>
      <c r="F27" s="69">
        <f>SUM(F20:F26)</f>
        <v>15643</v>
      </c>
      <c r="G27" s="68">
        <f>B27/E27*1000</f>
        <v>23.212587412587411</v>
      </c>
      <c r="H27" s="70">
        <f>G27-(M27/E27*1000)</f>
        <v>-2.097902097901283E-3</v>
      </c>
      <c r="I27" s="68">
        <f>D27/F27*1000</f>
        <v>21.337339385028447</v>
      </c>
      <c r="J27" s="68">
        <f>B27-D27</f>
        <v>-1.839999999999975</v>
      </c>
      <c r="K27" s="71">
        <f>G27-I27</f>
        <v>1.875248027558964</v>
      </c>
      <c r="L27" s="68">
        <f>SUM(L20:L26)</f>
        <v>346.21999999999997</v>
      </c>
      <c r="M27" s="73">
        <f>SUM(M20:M26)</f>
        <v>331.96999999999997</v>
      </c>
      <c r="N27" s="72">
        <f>SUM(N20:N26)</f>
        <v>15730</v>
      </c>
      <c r="O27" s="73">
        <f>SUM(O20:O26)</f>
        <v>335.46</v>
      </c>
    </row>
    <row r="28" spans="1:21" ht="18.75" x14ac:dyDescent="0.3">
      <c r="A28" s="60" t="s">
        <v>39</v>
      </c>
      <c r="B28" s="61">
        <f>'[1]Исходный для набора'!H12</f>
        <v>6.58</v>
      </c>
      <c r="C28" s="61">
        <f>'[1]Исходный для набора'!I12</f>
        <v>2.0000000000000462E-2</v>
      </c>
      <c r="D28" s="61">
        <f>'[1]Исходный для набора'!J12</f>
        <v>7.05</v>
      </c>
      <c r="E28" s="62">
        <f>'[1]Исходный для набора'!M12</f>
        <v>624</v>
      </c>
      <c r="F28" s="62">
        <f>'[1]Исходный для набора'!N12</f>
        <v>670</v>
      </c>
      <c r="G28" s="61">
        <f>'[1]Исходный для набора'!P12</f>
        <v>10.544871794871794</v>
      </c>
      <c r="H28" s="63">
        <f>'[1]Исходный для набора'!Q12</f>
        <v>3.2051282051281049E-2</v>
      </c>
      <c r="I28" s="61">
        <f>'[1]Исходный для набора'!R12</f>
        <v>10.522388059701493</v>
      </c>
      <c r="J28" s="61">
        <f>'[1]Исходный для набора'!T12</f>
        <v>-0.46999999999999975</v>
      </c>
      <c r="K28" s="61">
        <f>'[1]Исходный для набора'!U12</f>
        <v>2.2483735170300889E-2</v>
      </c>
      <c r="L28" s="61">
        <f>'[1]Исходный для набора'!V12</f>
        <v>6.81</v>
      </c>
      <c r="M28" s="64">
        <f>'[1]Исходный для набора'!W12</f>
        <v>6.56</v>
      </c>
      <c r="N28" s="65">
        <f>'[1]Исходный для набора'!X12</f>
        <v>738</v>
      </c>
      <c r="O28" s="64">
        <f>'[1]Исходный для набора'!Y12</f>
        <v>9</v>
      </c>
    </row>
    <row r="29" spans="1:21" ht="18.75" x14ac:dyDescent="0.3">
      <c r="A29" s="60" t="s">
        <v>40</v>
      </c>
      <c r="B29" s="61">
        <f>'[1]Исходный для набора'!H11</f>
        <v>44.16</v>
      </c>
      <c r="C29" s="61">
        <f>'[1]Исходный для набора'!I11</f>
        <v>0.54999999999999716</v>
      </c>
      <c r="D29" s="61">
        <f>'[1]Исходный для набора'!J11</f>
        <v>42.4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13.249324932493248</v>
      </c>
      <c r="H29" s="63">
        <f>'[1]Исходный для набора'!Q11</f>
        <v>0.16501650165016457</v>
      </c>
      <c r="I29" s="61">
        <f>'[1]Исходный для набора'!R11</f>
        <v>12.721272127212719</v>
      </c>
      <c r="J29" s="61">
        <f>'[1]Исходный для набора'!T11</f>
        <v>1.759999999999998</v>
      </c>
      <c r="K29" s="61">
        <f>'[1]Исходный для набора'!U11</f>
        <v>0.52805280528052911</v>
      </c>
      <c r="L29" s="61">
        <f>'[1]Исходный для набора'!V11</f>
        <v>52.26</v>
      </c>
      <c r="M29" s="64">
        <f>'[1]Исходный для набора'!W11</f>
        <v>43.61</v>
      </c>
      <c r="N29" s="65">
        <f>'[1]Исходный для набора'!X11</f>
        <v>3333</v>
      </c>
      <c r="O29" s="64">
        <f>'[1]Исходный для набора'!Y11</f>
        <v>41.8</v>
      </c>
    </row>
    <row r="30" spans="1:21" ht="18.75" x14ac:dyDescent="0.3">
      <c r="A30" s="60" t="s">
        <v>41</v>
      </c>
      <c r="B30" s="61">
        <f>'[1]Исходный для набора'!H35</f>
        <v>8.7289999999999992</v>
      </c>
      <c r="C30" s="61">
        <f>'[1]Исходный для набора'!I35</f>
        <v>0.17399999999999949</v>
      </c>
      <c r="D30" s="61">
        <f>'[1]Исходный для набора'!J35</f>
        <v>9.6229999999999993</v>
      </c>
      <c r="E30" s="62">
        <f>'[1]Исходный для набора'!M35</f>
        <v>771</v>
      </c>
      <c r="F30" s="62">
        <f>'[1]Исходный для набора'!N35</f>
        <v>1048</v>
      </c>
      <c r="G30" s="61">
        <f>'[1]Исходный для набора'!P35</f>
        <v>11.321660181582359</v>
      </c>
      <c r="H30" s="63">
        <f>'[1]Исходный для набора'!Q35</f>
        <v>0.22568093385213928</v>
      </c>
      <c r="I30" s="61">
        <f>'[1]Исходный для набора'!R35</f>
        <v>9.1822519083969443</v>
      </c>
      <c r="J30" s="61">
        <f>'[1]Исходный для набора'!T35</f>
        <v>-0.89400000000000013</v>
      </c>
      <c r="K30" s="61">
        <f>'[1]Исходный для набора'!U35</f>
        <v>8</v>
      </c>
      <c r="L30" s="61">
        <f>'[1]Исходный для набора'!V35</f>
        <v>10.4</v>
      </c>
      <c r="M30" s="64">
        <f>'[1]Исходный для набора'!W35</f>
        <v>8.5549999999999997</v>
      </c>
      <c r="N30" s="65">
        <f>'[1]Исходный для набора'!X35</f>
        <v>1102</v>
      </c>
      <c r="O30" s="64">
        <f>'[1]Исходный для набора'!Y35</f>
        <v>11.6</v>
      </c>
    </row>
    <row r="31" spans="1:21" ht="18.75" x14ac:dyDescent="0.3">
      <c r="A31" s="60" t="s">
        <v>42</v>
      </c>
      <c r="B31" s="61">
        <f>'[1]Исходный для набора'!H16</f>
        <v>19.350000000000001</v>
      </c>
      <c r="C31" s="61">
        <f>'[1]Исходный для набора'!I16</f>
        <v>-8.9999999999999858E-2</v>
      </c>
      <c r="D31" s="61">
        <f>'[1]Исходный для набора'!J16</f>
        <v>19.5</v>
      </c>
      <c r="E31" s="62">
        <f>'[1]Исходный для набора'!M16</f>
        <v>1773</v>
      </c>
      <c r="F31" s="62">
        <f>'[1]Исходный для набора'!N16</f>
        <v>1308</v>
      </c>
      <c r="G31" s="61">
        <f>'[1]Исходный для набора'!P16</f>
        <v>10.913705583756347</v>
      </c>
      <c r="H31" s="63">
        <f>'[1]Исходный для набора'!Q16</f>
        <v>-5.076142131979644E-2</v>
      </c>
      <c r="I31" s="61">
        <f>'[1]Исходный для набора'!R16</f>
        <v>14.908256880733946</v>
      </c>
      <c r="J31" s="61">
        <f>'[1]Исходный для набора'!T16</f>
        <v>-0.14999999999999858</v>
      </c>
      <c r="K31" s="61">
        <f>'[1]Исходный для набора'!U16</f>
        <v>-3.9945512969775994</v>
      </c>
      <c r="L31" s="61">
        <f>'[1]Исходный для набора'!V16</f>
        <v>20.45</v>
      </c>
      <c r="M31" s="64">
        <f>'[1]Исходный для набора'!W16</f>
        <v>19.440000000000001</v>
      </c>
      <c r="N31" s="65">
        <f>'[1]Исходный для набора'!X16</f>
        <v>1227</v>
      </c>
      <c r="O31" s="64">
        <f>'[1]Исходный для набора'!Y16</f>
        <v>20.6</v>
      </c>
    </row>
    <row r="32" spans="1:21" ht="18.75" x14ac:dyDescent="0.3">
      <c r="A32" s="60" t="s">
        <v>43</v>
      </c>
      <c r="B32" s="61">
        <f>'[1]Исходный для набора'!H13</f>
        <v>2.99</v>
      </c>
      <c r="C32" s="61">
        <f>'[1]Исходный для набора'!I13</f>
        <v>2.0000000000000018E-2</v>
      </c>
      <c r="D32" s="61">
        <f>'[1]Исходный для набора'!J13</f>
        <v>4.41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11.412213740458014</v>
      </c>
      <c r="H32" s="63">
        <f>'[1]Исходный для набора'!Q13</f>
        <v>7.6335877862595325E-2</v>
      </c>
      <c r="I32" s="61">
        <f>'[1]Исходный для набора'!R13</f>
        <v>11.635883905013193</v>
      </c>
      <c r="J32" s="61">
        <f>'[1]Исходный для набора'!T13</f>
        <v>-1.42</v>
      </c>
      <c r="K32" s="61">
        <f>'[1]Исходный для набора'!U13</f>
        <v>-0.22367016455517863</v>
      </c>
      <c r="L32" s="61">
        <f>'[1]Исходный для набора'!V13</f>
        <v>2.62</v>
      </c>
      <c r="M32" s="64">
        <f>'[1]Исходный для набора'!W13</f>
        <v>2.97</v>
      </c>
      <c r="N32" s="65">
        <f>'[1]Исходный для набора'!X13</f>
        <v>378</v>
      </c>
      <c r="O32" s="64">
        <f>'[1]Исходный для набора'!Y13</f>
        <v>4.3499999999999996</v>
      </c>
    </row>
    <row r="33" spans="1:15" ht="18.75" x14ac:dyDescent="0.3">
      <c r="A33" s="60" t="s">
        <v>44</v>
      </c>
      <c r="B33" s="61">
        <f>'[1]Исходный для набора'!H27</f>
        <v>7.79</v>
      </c>
      <c r="C33" s="61">
        <f>'[1]Исходный для набора'!I27</f>
        <v>2.0000000000000462E-2</v>
      </c>
      <c r="D33" s="61">
        <f>'[1]Исходный для набора'!J27</f>
        <v>8.6999999999999993</v>
      </c>
      <c r="E33" s="62">
        <f>'[1]Исходный для набора'!M27</f>
        <v>700</v>
      </c>
      <c r="F33" s="62">
        <f>'[1]Исходный для набора'!N27</f>
        <v>760</v>
      </c>
      <c r="G33" s="61">
        <f>'[1]Исходный для набора'!P27</f>
        <v>11.128571428571428</v>
      </c>
      <c r="H33" s="63">
        <f>'[1]Исходный для набора'!Q27</f>
        <v>2.8571428571430246E-2</v>
      </c>
      <c r="I33" s="61">
        <f>'[1]Исходный для набора'!R27</f>
        <v>11.447368421052632</v>
      </c>
      <c r="J33" s="61">
        <f>'[1]Исходный для набора'!T27</f>
        <v>-0.90999999999999925</v>
      </c>
      <c r="K33" s="61">
        <f>'[1]Исходный для набора'!U27</f>
        <v>-0.31879699248120374</v>
      </c>
      <c r="L33" s="61">
        <f>'[1]Исходный для набора'!V27</f>
        <v>9.4700000000000006</v>
      </c>
      <c r="M33" s="64">
        <f>'[1]Исходный для набора'!W27</f>
        <v>7.77</v>
      </c>
      <c r="N33" s="65">
        <f>'[1]Исходный для набора'!X27</f>
        <v>760</v>
      </c>
      <c r="O33" s="64">
        <f>'[1]Исходный для набора'!Y27</f>
        <v>11.1</v>
      </c>
    </row>
    <row r="34" spans="1:15" s="74" customFormat="1" ht="18.75" x14ac:dyDescent="0.3">
      <c r="A34" s="67" t="s">
        <v>45</v>
      </c>
      <c r="B34" s="68">
        <f>SUM(B28:B33)</f>
        <v>89.59899999999999</v>
      </c>
      <c r="C34" s="68">
        <f>B34-M34</f>
        <v>0.6939999999999884</v>
      </c>
      <c r="D34" s="68">
        <f>SUM(D28:D33)</f>
        <v>91.682999999999993</v>
      </c>
      <c r="E34" s="69">
        <f>SUM(E28:E33)</f>
        <v>7463</v>
      </c>
      <c r="F34" s="69">
        <f>SUM(F28:F33)</f>
        <v>7498</v>
      </c>
      <c r="G34" s="68">
        <f>B34/E34*1000</f>
        <v>12.005761758006162</v>
      </c>
      <c r="H34" s="70">
        <f>G34-(M34/E34*1000)</f>
        <v>9.2992094332036146E-2</v>
      </c>
      <c r="I34" s="68">
        <f>D34/F34*1000</f>
        <v>12.227660709522537</v>
      </c>
      <c r="J34" s="68">
        <f>B34-D34</f>
        <v>-2.0840000000000032</v>
      </c>
      <c r="K34" s="71">
        <f>G34-I34</f>
        <v>-0.22189895151637451</v>
      </c>
      <c r="L34" s="68">
        <f>SUM(L28:L33)</f>
        <v>102.01</v>
      </c>
      <c r="M34" s="73">
        <f>SUM(M28:M33)</f>
        <v>88.905000000000001</v>
      </c>
      <c r="N34" s="72">
        <f>SUM(N28:N33)</f>
        <v>7538</v>
      </c>
      <c r="O34" s="73">
        <f>SUM(O28:O33)</f>
        <v>98.449999999999989</v>
      </c>
    </row>
    <row r="35" spans="1:15" ht="18.75" x14ac:dyDescent="0.3">
      <c r="A35" s="60" t="s">
        <v>46</v>
      </c>
      <c r="B35" s="61">
        <f>'[1]Исходный для набора'!H17</f>
        <v>1.03</v>
      </c>
      <c r="C35" s="61">
        <f>'[1]Исходный для набора'!I17</f>
        <v>0</v>
      </c>
      <c r="D35" s="61">
        <f>'[1]Исходный для набора'!J17</f>
        <v>1.98</v>
      </c>
      <c r="E35" s="62">
        <f>'[1]Исходный для набора'!M17</f>
        <v>147</v>
      </c>
      <c r="F35" s="62">
        <f>'[1]Исходный для набора'!N17</f>
        <v>185</v>
      </c>
      <c r="G35" s="61">
        <f>'[1]Исходный для набора'!P17</f>
        <v>7.0068027210884356</v>
      </c>
      <c r="H35" s="63">
        <f>'[1]Исходный для набора'!Q17</f>
        <v>0</v>
      </c>
      <c r="I35" s="61">
        <f>'[1]Исходный для набора'!R17</f>
        <v>10.702702702702704</v>
      </c>
      <c r="J35" s="61">
        <f>'[1]Исходный для набора'!T17</f>
        <v>-0.95</v>
      </c>
      <c r="K35" s="61">
        <f>'[1]Исходный для набора'!U17</f>
        <v>-3.6958999816142679</v>
      </c>
      <c r="L35" s="61">
        <f>'[1]Исходный для набора'!V17</f>
        <v>0.95</v>
      </c>
      <c r="M35" s="64">
        <f>'[1]Исходный для набора'!W17</f>
        <v>1.03</v>
      </c>
      <c r="N35" s="65">
        <f>'[1]Исходный для набора'!X17</f>
        <v>186</v>
      </c>
      <c r="O35" s="64">
        <f>'[1]Исходный для набора'!Y17</f>
        <v>2.36</v>
      </c>
    </row>
    <row r="36" spans="1:15" ht="18.75" x14ac:dyDescent="0.3">
      <c r="A36" s="60" t="s">
        <v>47</v>
      </c>
      <c r="B36" s="61">
        <f>'[1]Исходный для набора'!H22</f>
        <v>0.2</v>
      </c>
      <c r="C36" s="61">
        <f>'[1]Исходный для набора'!I22</f>
        <v>0</v>
      </c>
      <c r="D36" s="61">
        <f>'[1]Исходный для набора'!J22</f>
        <v>0.2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5.2631578947368416</v>
      </c>
      <c r="H36" s="63">
        <f>'[1]Исходный для набора'!Q22</f>
        <v>0</v>
      </c>
      <c r="I36" s="61">
        <f>'[1]Исходный для набора'!R22</f>
        <v>4.8780487804878048</v>
      </c>
      <c r="J36" s="61">
        <f>'[1]Исходный для набора'!T22</f>
        <v>0</v>
      </c>
      <c r="K36" s="61">
        <f>'[1]Исходный для набора'!U22</f>
        <v>0.38510911424903682</v>
      </c>
      <c r="L36" s="61">
        <f>'[1]Исходный для набора'!V22</f>
        <v>0.1</v>
      </c>
      <c r="M36" s="64">
        <f>'[1]Исходный для набора'!W22</f>
        <v>0.2</v>
      </c>
      <c r="N36" s="65">
        <f>'[1]Исходный для набора'!X22</f>
        <v>39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f>'[1]Исходный для набора'!H32</f>
        <v>0.45</v>
      </c>
      <c r="C37" s="61">
        <f>'[1]Исходный для набора'!I32</f>
        <v>0</v>
      </c>
      <c r="D37" s="61">
        <f>'[1]Исходный для набора'!J32</f>
        <v>0.77</v>
      </c>
      <c r="E37" s="62">
        <f>'[1]Исходный для набора'!M32</f>
        <v>72</v>
      </c>
      <c r="F37" s="62">
        <f>'[1]Исходный для набора'!N32</f>
        <v>110</v>
      </c>
      <c r="G37" s="61">
        <f>'[1]Исходный для набора'!P32</f>
        <v>6.25</v>
      </c>
      <c r="H37" s="63">
        <f>'[1]Исходный для набора'!Q32</f>
        <v>0</v>
      </c>
      <c r="I37" s="61">
        <f>'[1]Исходный для набора'!R32</f>
        <v>7</v>
      </c>
      <c r="J37" s="61">
        <f>'[1]Исходный для набора'!T32</f>
        <v>-0.32</v>
      </c>
      <c r="K37" s="61">
        <f>'[1]Исходный для набора'!U32</f>
        <v>-0.75</v>
      </c>
      <c r="L37" s="61">
        <f>'[1]Исходный для набора'!V32</f>
        <v>0.22</v>
      </c>
      <c r="M37" s="64">
        <f>'[1]Исходный для набора'!W32</f>
        <v>0.45</v>
      </c>
      <c r="N37" s="65">
        <f>'[1]Исходный для набора'!X32</f>
        <v>103</v>
      </c>
      <c r="O37" s="64">
        <f>'[1]Исходный для набора'!Y32</f>
        <v>1</v>
      </c>
    </row>
    <row r="38" spans="1:15" ht="18.75" x14ac:dyDescent="0.3">
      <c r="A38" s="67" t="s">
        <v>49</v>
      </c>
      <c r="B38" s="68">
        <f>SUM(B35:B37)</f>
        <v>1.68</v>
      </c>
      <c r="C38" s="68">
        <f>B38-M38</f>
        <v>0</v>
      </c>
      <c r="D38" s="68">
        <f>SUM(D35:D37)</f>
        <v>2.95</v>
      </c>
      <c r="E38" s="69">
        <f>SUM(E35:E37)</f>
        <v>257</v>
      </c>
      <c r="F38" s="69">
        <f>SUM(F35:F37)</f>
        <v>336</v>
      </c>
      <c r="G38" s="68">
        <f>B38/E38*1000</f>
        <v>6.536964980544747</v>
      </c>
      <c r="H38" s="70">
        <f>G38-(M38/E38*1000)</f>
        <v>0</v>
      </c>
      <c r="I38" s="68">
        <f>D38/F38*1000</f>
        <v>8.7797619047619051</v>
      </c>
      <c r="J38" s="68">
        <f>B38-D38</f>
        <v>-1.2700000000000002</v>
      </c>
      <c r="K38" s="71">
        <f>G38-I38</f>
        <v>-2.2427969242171581</v>
      </c>
      <c r="L38" s="68">
        <f>SUM(L35:L37)</f>
        <v>1.27</v>
      </c>
      <c r="M38" s="73">
        <f>SUM(M35:M37)</f>
        <v>1.68</v>
      </c>
      <c r="N38" s="72">
        <f>SUM(N35:N37)</f>
        <v>328</v>
      </c>
      <c r="O38" s="73">
        <f>SUM(O35:O37)</f>
        <v>3.5999999999999996</v>
      </c>
    </row>
    <row r="39" spans="1:15" ht="18.75" x14ac:dyDescent="0.3">
      <c r="A39" s="60" t="s">
        <v>50</v>
      </c>
      <c r="B39" s="61">
        <f>'[1]Исходный для набора'!H18</f>
        <v>1.38</v>
      </c>
      <c r="C39" s="61">
        <f>'[1]Исходный для набора'!I18</f>
        <v>-1.0000000000000009E-2</v>
      </c>
      <c r="D39" s="61">
        <f>'[1]Исходный для набора'!J18</f>
        <v>5.35</v>
      </c>
      <c r="E39" s="62">
        <f>'[1]Исходный для набора'!M18</f>
        <v>216</v>
      </c>
      <c r="F39" s="62">
        <f>'[1]Исходный для набора'!N18</f>
        <v>843</v>
      </c>
      <c r="G39" s="61">
        <f>'[1]Исходный для набора'!P18</f>
        <v>6.3888888888888884</v>
      </c>
      <c r="H39" s="63">
        <f>'[1]Исходный для набора'!Q18</f>
        <v>-4.6296296296295836E-2</v>
      </c>
      <c r="I39" s="61">
        <f>'[1]Исходный для набора'!R18</f>
        <v>6.3463819691577692</v>
      </c>
      <c r="J39" s="61">
        <f>'[1]Исходный для набора'!T18</f>
        <v>-3.9699999999999998</v>
      </c>
      <c r="K39" s="61">
        <f>'[1]Исходный для набора'!U18</f>
        <v>4.2506919731119197E-2</v>
      </c>
      <c r="L39" s="61">
        <f>'[1]Исходный для набора'!V18</f>
        <v>0.97</v>
      </c>
      <c r="M39" s="64">
        <f>'[1]Исходный для набора'!W18</f>
        <v>1.39</v>
      </c>
      <c r="N39" s="65">
        <f>'[1]Исходный для набора'!X18</f>
        <v>836</v>
      </c>
      <c r="O39" s="64">
        <f>'[1]Исходный для набора'!Y18</f>
        <v>6.1</v>
      </c>
    </row>
    <row r="40" spans="1:15" ht="18.75" x14ac:dyDescent="0.3">
      <c r="A40" s="60" t="s">
        <v>51</v>
      </c>
      <c r="B40" s="61">
        <f>'[1]Исходный для набора'!H41</f>
        <v>168.23</v>
      </c>
      <c r="C40" s="61">
        <f>'[1]Исходный для набора'!I41</f>
        <v>-0.67000000000001592</v>
      </c>
      <c r="D40" s="61">
        <f>'[1]Исходный для набора'!J41</f>
        <v>167.51</v>
      </c>
      <c r="E40" s="62">
        <f>'[1]Исходный для набора'!M41</f>
        <v>6404</v>
      </c>
      <c r="F40" s="62">
        <f>'[1]Исходный для набора'!N41</f>
        <v>5621</v>
      </c>
      <c r="G40" s="61">
        <f>'[1]Исходный для набора'!P41</f>
        <v>26.269519050593377</v>
      </c>
      <c r="H40" s="63">
        <f>'[1]Исходный для набора'!Q41</f>
        <v>-0.10462211118051457</v>
      </c>
      <c r="I40" s="61">
        <f>'[1]Исходный для набора'!R41</f>
        <v>29.800747198007471</v>
      </c>
      <c r="J40" s="61">
        <f>'[1]Исходный для набора'!T41</f>
        <v>0.71999999999999886</v>
      </c>
      <c r="K40" s="75">
        <f>'[1]Исходный для набора'!U41</f>
        <v>-3.5312281474140939</v>
      </c>
      <c r="L40" s="61">
        <f>'[1]Исходный для набора'!V41</f>
        <v>173.38</v>
      </c>
      <c r="M40" s="64">
        <f>'[1]Исходный для набора'!W41</f>
        <v>168.9</v>
      </c>
      <c r="N40" s="65">
        <f>'[1]Исходный для набора'!X41</f>
        <v>5920</v>
      </c>
      <c r="O40" s="64">
        <f>'[1]Исходный для набора'!Y41</f>
        <v>163.5</v>
      </c>
    </row>
    <row r="41" spans="1:15" ht="18.75" x14ac:dyDescent="0.3">
      <c r="A41" s="60" t="s">
        <v>52</v>
      </c>
      <c r="B41" s="61">
        <f>'[1]Исходный для набора'!H28</f>
        <v>40.374000000000002</v>
      </c>
      <c r="C41" s="61">
        <f>'[1]Исходный для набора'!I28</f>
        <v>0.23600000000000421</v>
      </c>
      <c r="D41" s="61">
        <f>'[1]Исходный для набора'!J28</f>
        <v>38.450000000000003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15.258503401360546</v>
      </c>
      <c r="H41" s="63">
        <f>'[1]Исходный для набора'!Q28</f>
        <v>8.9191232048376534E-2</v>
      </c>
      <c r="I41" s="61">
        <f>'[1]Исходный для набора'!R28</f>
        <v>14.885791715060009</v>
      </c>
      <c r="J41" s="61">
        <f>'[1]Исходный для набора'!T28</f>
        <v>1.9239999999999995</v>
      </c>
      <c r="K41" s="61">
        <f>'[1]Исходный для набора'!U28</f>
        <v>0.37271168630053708</v>
      </c>
      <c r="L41" s="61">
        <f>'[1]Исходный для набора'!V28</f>
        <v>31.047000000000001</v>
      </c>
      <c r="M41" s="64">
        <f>'[1]Исходный для набора'!W28</f>
        <v>40.137999999999998</v>
      </c>
      <c r="N41" s="65">
        <f>'[1]Исходный для набора'!X28</f>
        <v>2582</v>
      </c>
      <c r="O41" s="64">
        <f>'[1]Исходный для набора'!Y28</f>
        <v>38.1</v>
      </c>
    </row>
    <row r="42" spans="1:15" ht="18.75" x14ac:dyDescent="0.3">
      <c r="A42" s="60" t="s">
        <v>53</v>
      </c>
      <c r="B42" s="61">
        <f>'[1]Исходный для набора'!H19</f>
        <v>0.371</v>
      </c>
      <c r="C42" s="61">
        <f>'[1]Исходный для набора'!I19</f>
        <v>1.5000000000000013E-2</v>
      </c>
      <c r="D42" s="76">
        <f>'[1]Исходный для набора'!J19</f>
        <v>0.56999999999999995</v>
      </c>
      <c r="E42" s="62">
        <f>'[1]Исходный для набора'!M19</f>
        <v>110</v>
      </c>
      <c r="F42" s="62">
        <f>'[1]Исходный для набора'!N19</f>
        <v>146</v>
      </c>
      <c r="G42" s="61">
        <f>'[1]Исходный для набора'!P19</f>
        <v>3.372727272727273</v>
      </c>
      <c r="H42" s="63">
        <f>'[1]Исходный для набора'!Q19</f>
        <v>0.13636363636363669</v>
      </c>
      <c r="I42" s="61">
        <f>'[1]Исходный для набора'!R19</f>
        <v>3.9041095890410955</v>
      </c>
      <c r="J42" s="61">
        <f>'[1]Исходный для набора'!T19</f>
        <v>-0.19899999999999995</v>
      </c>
      <c r="K42" s="61">
        <f>'[1]Исходный для набора'!U19</f>
        <v>-0.53138231631382249</v>
      </c>
      <c r="L42" s="61">
        <f>'[1]Исходный для набора'!V19</f>
        <v>0.28699999999999998</v>
      </c>
      <c r="M42" s="64">
        <f>'[1]Исходный для набора'!W19</f>
        <v>0.35599999999999998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f>'[1]Исходный для набора'!H26</f>
        <v>141.38</v>
      </c>
      <c r="C43" s="61">
        <f>'[1]Исходный для набора'!I26</f>
        <v>-0.46000000000000796</v>
      </c>
      <c r="D43" s="61">
        <f>'[1]Исходный для набора'!J26</f>
        <v>116.42</v>
      </c>
      <c r="E43" s="62">
        <f>'[1]Исходный для набора'!M26</f>
        <v>7068</v>
      </c>
      <c r="F43" s="62">
        <f>'[1]Исходный для набора'!N26</f>
        <v>7289</v>
      </c>
      <c r="G43" s="61">
        <f>'[1]Исходный для набора'!P26</f>
        <v>20.002829654782118</v>
      </c>
      <c r="H43" s="63">
        <f>'[1]Исходный для набора'!Q26</f>
        <v>-6.5082059988679219E-2</v>
      </c>
      <c r="I43" s="61">
        <f>'[1]Исходный для набора'!R26</f>
        <v>15.972012621758815</v>
      </c>
      <c r="J43" s="61">
        <f>'[1]Исходный для набора'!T26</f>
        <v>24.959999999999994</v>
      </c>
      <c r="K43" s="61">
        <f>'[1]Исходный для набора'!U26</f>
        <v>4.030817033023304</v>
      </c>
      <c r="L43" s="61">
        <f>'[1]Исходный для набора'!V26</f>
        <v>146.96</v>
      </c>
      <c r="M43" s="64">
        <f>'[1]Исходный для набора'!W26</f>
        <v>141.84</v>
      </c>
      <c r="N43" s="65">
        <f>'[1]Исходный для набора'!X26</f>
        <v>7289</v>
      </c>
      <c r="O43" s="64">
        <f>'[1]Исходный для набора'!Y26</f>
        <v>109.4</v>
      </c>
    </row>
    <row r="44" spans="1:15" ht="18.75" x14ac:dyDescent="0.3">
      <c r="A44" s="60" t="s">
        <v>55</v>
      </c>
      <c r="B44" s="61">
        <f>'[1]Исходный для набора'!H25</f>
        <v>83.4</v>
      </c>
      <c r="C44" s="61">
        <f>'[1]Исходный для набора'!I25</f>
        <v>-9.9999999999994316E-2</v>
      </c>
      <c r="D44" s="61">
        <f>'[1]Исходный для набора'!J25</f>
        <v>93.9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19.399860432658759</v>
      </c>
      <c r="H44" s="63">
        <f>'[1]Исходный для набора'!Q25</f>
        <v>-2.326122354035931E-2</v>
      </c>
      <c r="I44" s="61">
        <f>'[1]Исходный для набора'!R25</f>
        <v>21.842288904396373</v>
      </c>
      <c r="J44" s="61">
        <f>'[1]Исходный для набора'!T25</f>
        <v>-10.5</v>
      </c>
      <c r="K44" s="61">
        <f>'[1]Исходный для набора'!U25</f>
        <v>-2.4424284717376139</v>
      </c>
      <c r="L44" s="61">
        <f>'[1]Исходный для набора'!V25</f>
        <v>73.099999999999994</v>
      </c>
      <c r="M44" s="64">
        <f>'[1]Исходный для набора'!W25</f>
        <v>83.5</v>
      </c>
      <c r="N44" s="65">
        <f>'[1]Исходный для набора'!X25</f>
        <v>4038</v>
      </c>
      <c r="O44" s="64">
        <f>'[1]Исходный для набора'!Y25</f>
        <v>85</v>
      </c>
    </row>
    <row r="45" spans="1:15" s="74" customFormat="1" ht="18.75" x14ac:dyDescent="0.3">
      <c r="A45" s="67" t="s">
        <v>56</v>
      </c>
      <c r="B45" s="68">
        <f>SUM(B39:B44)</f>
        <v>435.13499999999999</v>
      </c>
      <c r="C45" s="68">
        <f>B45-M45</f>
        <v>-0.98900000000003274</v>
      </c>
      <c r="D45" s="68">
        <f>SUM(D39:D44)</f>
        <v>422.20000000000005</v>
      </c>
      <c r="E45" s="69">
        <f>SUM(E39:E44)</f>
        <v>20743</v>
      </c>
      <c r="F45" s="69">
        <f>SUM(F39:F44)</f>
        <v>20781</v>
      </c>
      <c r="G45" s="68">
        <f>B45/E45*1000</f>
        <v>20.977438171913416</v>
      </c>
      <c r="H45" s="70">
        <f>G45-(M45/E45*1000)</f>
        <v>-4.7678734994942573E-2</v>
      </c>
      <c r="I45" s="68">
        <f>D45/F45*1000</f>
        <v>20.316635388094895</v>
      </c>
      <c r="J45" s="68">
        <f>B45-D45</f>
        <v>12.934999999999945</v>
      </c>
      <c r="K45" s="71">
        <f>G45-I45</f>
        <v>0.66080278381852153</v>
      </c>
      <c r="L45" s="68">
        <f>SUM(L39:L44)</f>
        <v>425.74400000000003</v>
      </c>
      <c r="M45" s="73">
        <f>SUM(M39:M44)</f>
        <v>436.12400000000002</v>
      </c>
      <c r="N45" s="72">
        <f>SUM(N39:N44)</f>
        <v>20815</v>
      </c>
      <c r="O45" s="73">
        <f>SUM(O39:O44)</f>
        <v>403.7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1159.374</v>
      </c>
      <c r="C47" s="78">
        <f>'[1]Исходный для набора'!I43</f>
        <v>-0.21500000000014552</v>
      </c>
      <c r="D47" s="78">
        <f>'[1]Исходный для набора'!J43</f>
        <v>1158.9630000000002</v>
      </c>
      <c r="E47" s="78">
        <f>'[1]Исходный для набора'!M43</f>
        <v>59577</v>
      </c>
      <c r="F47" s="78">
        <f>'[1]Исходный для набора'!N43</f>
        <v>62401</v>
      </c>
      <c r="G47" s="78">
        <f>'[1]Исходный для набора'!P43</f>
        <v>19.5</v>
      </c>
      <c r="H47" s="78">
        <f>'[1]Исходный для набора'!Q43</f>
        <v>3.6297564496365453E-2</v>
      </c>
      <c r="I47" s="78">
        <f>'[1]Исходный для набора'!R43</f>
        <v>18.600000000000001</v>
      </c>
      <c r="J47" s="78">
        <f>'[1]Исходный для набора'!T43</f>
        <v>0.41099999999983083</v>
      </c>
      <c r="K47" s="78">
        <f>'[1]Исходный для набора'!U43</f>
        <v>0.89999999999999858</v>
      </c>
      <c r="L47" s="78">
        <f>'[1]Исходный для набора'!V43</f>
        <v>1223.8849999999998</v>
      </c>
      <c r="M47" s="79">
        <f>'[1]Исходный для набора'!W43</f>
        <v>1159.5890000000002</v>
      </c>
      <c r="N47" s="80">
        <f>'[1]Исходный для набора'!X43</f>
        <v>63849</v>
      </c>
      <c r="O47" s="81">
        <f>'[1]Исходный для набора'!Y43</f>
        <v>1159.4099999999999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21 октября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октября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1159.374</v>
      </c>
      <c r="C55" s="114"/>
      <c r="D55" s="115">
        <f>'[1]Исходный для набора'!H48</f>
        <v>375001.07400000002</v>
      </c>
      <c r="E55" s="116"/>
      <c r="F55" s="117">
        <f>D55-D56</f>
        <v>703.91100000002189</v>
      </c>
      <c r="G55" s="118"/>
      <c r="H55" s="119">
        <f>E47</f>
        <v>59577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1158.9630000000002</v>
      </c>
      <c r="C56" s="114"/>
      <c r="D56" s="115">
        <f>'[1]Исходный для набора'!H49</f>
        <v>374297.163</v>
      </c>
      <c r="E56" s="116"/>
      <c r="F56" s="123"/>
      <c r="G56" s="124"/>
      <c r="H56" s="119">
        <f>F47</f>
        <v>62401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1159.4099999999999</v>
      </c>
      <c r="C57" s="114"/>
      <c r="D57" s="115">
        <f>'[1]Исходный для набора'!H50</f>
        <v>350100.50999999995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2024-10-21T02:20:06Z</dcterms:created>
  <dcterms:modified xsi:type="dcterms:W3CDTF">2024-10-21T02:20:59Z</dcterms:modified>
</cp:coreProperties>
</file>