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9. Сентябрь 2024\"/>
    </mc:Choice>
  </mc:AlternateContent>
  <bookViews>
    <workbookView xWindow="0" yWindow="0" windowWidth="23100" windowHeight="84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B56" i="1"/>
  <c r="A56" i="1"/>
  <c r="D55" i="1"/>
  <c r="F55" i="1" s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I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G19" i="1" l="1"/>
  <c r="J19" i="1"/>
  <c r="C19" i="1"/>
  <c r="G27" i="1"/>
  <c r="J27" i="1"/>
  <c r="C27" i="1"/>
  <c r="I19" i="1"/>
  <c r="G34" i="1"/>
  <c r="J34" i="1"/>
  <c r="C34" i="1"/>
  <c r="C38" i="1"/>
  <c r="G38" i="1"/>
  <c r="J38" i="1"/>
  <c r="G45" i="1"/>
  <c r="J45" i="1"/>
  <c r="C45" i="1"/>
  <c r="K27" i="1" l="1"/>
  <c r="H27" i="1"/>
  <c r="K38" i="1"/>
  <c r="H38" i="1"/>
  <c r="K45" i="1"/>
  <c r="H45" i="1"/>
  <c r="K34" i="1"/>
  <c r="H34" i="1"/>
  <c r="K19" i="1"/>
  <c r="H19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<sst xmlns="http://schemas.openxmlformats.org/spreadsheetml/2006/main" count="73" uniqueCount="67">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</sst>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20 сентября</v>
          </cell>
          <cell r="M3">
            <v>45555</v>
          </cell>
        </row>
        <row r="5">
          <cell r="T5" t="str">
            <v>Разница к 2023 году +/-</v>
          </cell>
        </row>
        <row r="6">
          <cell r="M6" t="str">
            <v>на 1 сентября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49.634999999999998</v>
          </cell>
          <cell r="I9">
            <v>-0.59700000000000131</v>
          </cell>
          <cell r="J9">
            <v>43.87</v>
          </cell>
          <cell r="M9">
            <v>1875</v>
          </cell>
          <cell r="N9">
            <v>1846</v>
          </cell>
          <cell r="P9">
            <v>26.471999999999998</v>
          </cell>
          <cell r="Q9">
            <v>-0.31840000000000046</v>
          </cell>
          <cell r="R9">
            <v>23.764897074756227</v>
          </cell>
          <cell r="T9">
            <v>5.7650000000000006</v>
          </cell>
          <cell r="U9">
            <v>2.7071029252437704</v>
          </cell>
          <cell r="V9">
            <v>58.631999999999998</v>
          </cell>
          <cell r="W9">
            <v>50.231999999999999</v>
          </cell>
          <cell r="X9">
            <v>1897</v>
          </cell>
          <cell r="Y9">
            <v>42.4</v>
          </cell>
        </row>
        <row r="10">
          <cell r="H10">
            <v>4.3600000000000003</v>
          </cell>
          <cell r="I10">
            <v>0</v>
          </cell>
          <cell r="J10">
            <v>3.99</v>
          </cell>
          <cell r="M10">
            <v>375</v>
          </cell>
          <cell r="N10">
            <v>366</v>
          </cell>
          <cell r="P10">
            <v>11.626666666666667</v>
          </cell>
          <cell r="Q10">
            <v>0</v>
          </cell>
          <cell r="R10">
            <v>10.901639344262295</v>
          </cell>
          <cell r="T10">
            <v>0.37000000000000011</v>
          </cell>
          <cell r="U10">
            <v>0.7250273224043724</v>
          </cell>
          <cell r="V10">
            <v>4.16</v>
          </cell>
          <cell r="W10">
            <v>4.3600000000000003</v>
          </cell>
          <cell r="X10">
            <v>408</v>
          </cell>
          <cell r="Y10">
            <v>4.46</v>
          </cell>
        </row>
        <row r="11">
          <cell r="H11">
            <v>41.88</v>
          </cell>
          <cell r="I11">
            <v>0.23000000000000398</v>
          </cell>
          <cell r="J11">
            <v>44.02</v>
          </cell>
          <cell r="M11">
            <v>3333</v>
          </cell>
          <cell r="N11">
            <v>3333</v>
          </cell>
          <cell r="P11">
            <v>12.565256525652565</v>
          </cell>
          <cell r="Q11">
            <v>6.9006900690068207E-2</v>
          </cell>
          <cell r="R11">
            <v>13.207320732073207</v>
          </cell>
          <cell r="T11">
            <v>-2.1400000000000006</v>
          </cell>
          <cell r="U11">
            <v>-0.64206420642064188</v>
          </cell>
          <cell r="V11">
            <v>48.18</v>
          </cell>
          <cell r="W11">
            <v>41.65</v>
          </cell>
          <cell r="X11">
            <v>3333</v>
          </cell>
          <cell r="Y11">
            <v>47</v>
          </cell>
        </row>
        <row r="12">
          <cell r="H12">
            <v>8.5299999999999994</v>
          </cell>
          <cell r="I12">
            <v>-0.15000000000000036</v>
          </cell>
          <cell r="J12">
            <v>8.59</v>
          </cell>
          <cell r="M12">
            <v>627</v>
          </cell>
          <cell r="N12">
            <v>670</v>
          </cell>
          <cell r="P12">
            <v>13.604465709728867</v>
          </cell>
          <cell r="Q12">
            <v>-0.23923444976076524</v>
          </cell>
          <cell r="R12">
            <v>12.820895522388058</v>
          </cell>
          <cell r="T12">
            <v>-6.0000000000000497E-2</v>
          </cell>
          <cell r="U12">
            <v>0.78357018734080874</v>
          </cell>
          <cell r="V12">
            <v>8.5299999999999994</v>
          </cell>
          <cell r="W12">
            <v>8.68</v>
          </cell>
          <cell r="X12">
            <v>739</v>
          </cell>
          <cell r="Y12">
            <v>10.199999999999999</v>
          </cell>
        </row>
        <row r="13">
          <cell r="H13">
            <v>2.96</v>
          </cell>
          <cell r="I13">
            <v>9.9999999999997868E-3</v>
          </cell>
          <cell r="J13">
            <v>4.42</v>
          </cell>
          <cell r="M13">
            <v>262</v>
          </cell>
          <cell r="N13">
            <v>379</v>
          </cell>
          <cell r="P13">
            <v>11.297709923664122</v>
          </cell>
          <cell r="Q13">
            <v>3.8167938931298551E-2</v>
          </cell>
          <cell r="R13">
            <v>11.6622691292876</v>
          </cell>
          <cell r="T13">
            <v>-1.46</v>
          </cell>
          <cell r="U13">
            <v>-0.36455920562347721</v>
          </cell>
          <cell r="V13">
            <v>2.61</v>
          </cell>
          <cell r="W13">
            <v>2.95</v>
          </cell>
          <cell r="X13">
            <v>378</v>
          </cell>
          <cell r="Y13">
            <v>4.5599999999999996</v>
          </cell>
        </row>
        <row r="14">
          <cell r="H14">
            <v>0.64</v>
          </cell>
          <cell r="I14">
            <v>0</v>
          </cell>
          <cell r="J14">
            <v>0.83</v>
          </cell>
          <cell r="M14">
            <v>55</v>
          </cell>
          <cell r="N14">
            <v>94</v>
          </cell>
          <cell r="P14">
            <v>11.636363636363637</v>
          </cell>
          <cell r="Q14">
            <v>0</v>
          </cell>
          <cell r="R14">
            <v>8.8297872340425538</v>
          </cell>
          <cell r="T14">
            <v>-0.18999999999999995</v>
          </cell>
          <cell r="U14">
            <v>2.8065764023210829</v>
          </cell>
          <cell r="V14">
            <v>0.5</v>
          </cell>
          <cell r="W14">
            <v>0.64</v>
          </cell>
          <cell r="X14">
            <v>59</v>
          </cell>
          <cell r="Y14">
            <v>0.84</v>
          </cell>
        </row>
        <row r="15">
          <cell r="H15">
            <v>11.65</v>
          </cell>
          <cell r="I15">
            <v>0</v>
          </cell>
          <cell r="J15">
            <v>11.32</v>
          </cell>
          <cell r="M15">
            <v>1017</v>
          </cell>
          <cell r="N15">
            <v>1015</v>
          </cell>
          <cell r="P15">
            <v>11.455260570304819</v>
          </cell>
          <cell r="Q15">
            <v>0</v>
          </cell>
          <cell r="R15">
            <v>11.152709359605911</v>
          </cell>
          <cell r="T15">
            <v>0.33000000000000007</v>
          </cell>
          <cell r="U15">
            <v>0.30255121069890833</v>
          </cell>
          <cell r="V15">
            <v>15.95</v>
          </cell>
          <cell r="W15">
            <v>11.65</v>
          </cell>
          <cell r="X15">
            <v>1015</v>
          </cell>
          <cell r="Y15">
            <v>12.9</v>
          </cell>
        </row>
        <row r="16">
          <cell r="H16">
            <v>20.78</v>
          </cell>
          <cell r="I16">
            <v>0.33000000000000185</v>
          </cell>
          <cell r="J16">
            <v>18.920000000000002</v>
          </cell>
          <cell r="M16">
            <v>1791</v>
          </cell>
          <cell r="N16">
            <v>1307</v>
          </cell>
          <cell r="P16">
            <v>11.602456728084869</v>
          </cell>
          <cell r="Q16">
            <v>0.18425460636516</v>
          </cell>
          <cell r="R16">
            <v>14.475899005355778</v>
          </cell>
          <cell r="T16">
            <v>1.8599999999999994</v>
          </cell>
          <cell r="U16">
            <v>-2.8734422772709092</v>
          </cell>
          <cell r="V16">
            <v>21.9</v>
          </cell>
          <cell r="W16">
            <v>20.45</v>
          </cell>
          <cell r="X16">
            <v>1228</v>
          </cell>
          <cell r="Y16">
            <v>20.8</v>
          </cell>
        </row>
        <row r="17">
          <cell r="H17">
            <v>1.81</v>
          </cell>
          <cell r="I17">
            <v>-0.2799999999999998</v>
          </cell>
          <cell r="J17">
            <v>2.2799999999999998</v>
          </cell>
          <cell r="M17">
            <v>152</v>
          </cell>
          <cell r="N17">
            <v>185</v>
          </cell>
          <cell r="P17">
            <v>11.907894736842104</v>
          </cell>
          <cell r="Q17">
            <v>-1.8421052631578938</v>
          </cell>
          <cell r="R17">
            <v>12.324324324324325</v>
          </cell>
          <cell r="T17">
            <v>-0.46999999999999975</v>
          </cell>
          <cell r="U17">
            <v>-0.41642958748222014</v>
          </cell>
          <cell r="V17">
            <v>1.91</v>
          </cell>
          <cell r="W17">
            <v>2.09</v>
          </cell>
          <cell r="X17">
            <v>186</v>
          </cell>
          <cell r="Y17">
            <v>2.69</v>
          </cell>
        </row>
        <row r="18">
          <cell r="H18">
            <v>1.59</v>
          </cell>
          <cell r="I18">
            <v>0</v>
          </cell>
          <cell r="J18">
            <v>5.52</v>
          </cell>
          <cell r="M18">
            <v>216</v>
          </cell>
          <cell r="N18">
            <v>849</v>
          </cell>
          <cell r="P18">
            <v>7.3611111111111116</v>
          </cell>
          <cell r="Q18">
            <v>0</v>
          </cell>
          <cell r="R18">
            <v>6.5017667844522968</v>
          </cell>
          <cell r="T18">
            <v>-3.9299999999999997</v>
          </cell>
          <cell r="U18">
            <v>0.85934432665881477</v>
          </cell>
          <cell r="V18">
            <v>1.04</v>
          </cell>
          <cell r="W18">
            <v>1.59</v>
          </cell>
          <cell r="X18">
            <v>836</v>
          </cell>
          <cell r="Y18">
            <v>6.2</v>
          </cell>
        </row>
        <row r="19">
          <cell r="H19">
            <v>0.63500000000000001</v>
          </cell>
          <cell r="I19">
            <v>-1.100000000000001E-2</v>
          </cell>
          <cell r="J19">
            <v>0.76</v>
          </cell>
          <cell r="M19">
            <v>110</v>
          </cell>
          <cell r="N19">
            <v>146</v>
          </cell>
          <cell r="P19">
            <v>5.7727272727272734</v>
          </cell>
          <cell r="Q19">
            <v>-9.9999999999998757E-2</v>
          </cell>
          <cell r="R19">
            <v>5.2054794520547949</v>
          </cell>
          <cell r="T19">
            <v>-0.125</v>
          </cell>
          <cell r="U19">
            <v>0.56724782067247848</v>
          </cell>
          <cell r="V19">
            <v>0.60899999999999999</v>
          </cell>
          <cell r="W19">
            <v>0.64600000000000002</v>
          </cell>
          <cell r="X19">
            <v>150</v>
          </cell>
          <cell r="Y19">
            <v>1.2</v>
          </cell>
        </row>
        <row r="20">
          <cell r="H20">
            <v>2.4</v>
          </cell>
          <cell r="I20">
            <v>0</v>
          </cell>
          <cell r="J20">
            <v>3.2</v>
          </cell>
          <cell r="M20">
            <v>330</v>
          </cell>
          <cell r="N20">
            <v>414</v>
          </cell>
          <cell r="P20">
            <v>7.2727272727272725</v>
          </cell>
          <cell r="Q20">
            <v>0</v>
          </cell>
          <cell r="R20">
            <v>7.729468599033817</v>
          </cell>
          <cell r="T20">
            <v>-0.80000000000000027</v>
          </cell>
          <cell r="U20">
            <v>-0.45674132630654452</v>
          </cell>
          <cell r="V20">
            <v>2.56</v>
          </cell>
          <cell r="W20">
            <v>2.4</v>
          </cell>
          <cell r="X20">
            <v>1066</v>
          </cell>
          <cell r="Y20">
            <v>6.3</v>
          </cell>
        </row>
        <row r="21">
          <cell r="H21">
            <v>0.43</v>
          </cell>
          <cell r="I21">
            <v>-1.0000000000000009E-2</v>
          </cell>
          <cell r="J21">
            <v>0.96</v>
          </cell>
          <cell r="M21">
            <v>117</v>
          </cell>
          <cell r="N21">
            <v>150</v>
          </cell>
          <cell r="P21">
            <v>3.675213675213675</v>
          </cell>
          <cell r="Q21">
            <v>-8.5470085470085611E-2</v>
          </cell>
          <cell r="R21">
            <v>6.3999999999999995</v>
          </cell>
          <cell r="T21">
            <v>-0.53</v>
          </cell>
          <cell r="U21">
            <v>-2.7247863247863244</v>
          </cell>
          <cell r="V21">
            <v>0.55000000000000004</v>
          </cell>
          <cell r="W21">
            <v>0.44</v>
          </cell>
          <cell r="X21">
            <v>473</v>
          </cell>
          <cell r="Y21">
            <v>6.5</v>
          </cell>
        </row>
        <row r="22">
          <cell r="H22">
            <v>0.3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4.8780487804878048</v>
          </cell>
          <cell r="T22">
            <v>9.9999999999999978E-2</v>
          </cell>
          <cell r="U22">
            <v>3.0166880616174589</v>
          </cell>
          <cell r="V22">
            <v>0.2</v>
          </cell>
          <cell r="W22">
            <v>0.3</v>
          </cell>
          <cell r="X22">
            <v>39</v>
          </cell>
          <cell r="Y22">
            <v>0.24</v>
          </cell>
        </row>
        <row r="23">
          <cell r="H23">
            <v>174.39</v>
          </cell>
          <cell r="I23">
            <v>0.13999999999998636</v>
          </cell>
          <cell r="J23">
            <v>191.74</v>
          </cell>
          <cell r="M23">
            <v>9164</v>
          </cell>
          <cell r="N23">
            <v>10706</v>
          </cell>
          <cell r="P23">
            <v>19.029899607158445</v>
          </cell>
          <cell r="Q23">
            <v>1.527717154080932E-2</v>
          </cell>
          <cell r="R23">
            <v>17.909583411171305</v>
          </cell>
          <cell r="T23">
            <v>-17.350000000000023</v>
          </cell>
          <cell r="U23">
            <v>1.1203161959871402</v>
          </cell>
          <cell r="V23">
            <v>196.54</v>
          </cell>
          <cell r="W23">
            <v>174.25</v>
          </cell>
          <cell r="X23">
            <v>10626</v>
          </cell>
          <cell r="Y23">
            <v>197.5</v>
          </cell>
        </row>
        <row r="25">
          <cell r="H25">
            <v>89.6</v>
          </cell>
          <cell r="I25">
            <v>0.59999999999999432</v>
          </cell>
          <cell r="J25">
            <v>93.6</v>
          </cell>
          <cell r="M25">
            <v>4299</v>
          </cell>
          <cell r="N25">
            <v>4299</v>
          </cell>
          <cell r="P25">
            <v>20.842056292160965</v>
          </cell>
          <cell r="Q25">
            <v>0.13956734124214876</v>
          </cell>
          <cell r="R25">
            <v>21.772505233775295</v>
          </cell>
          <cell r="T25">
            <v>-4</v>
          </cell>
          <cell r="U25">
            <v>-0.93044894161432978</v>
          </cell>
          <cell r="V25">
            <v>90</v>
          </cell>
          <cell r="W25">
            <v>89</v>
          </cell>
          <cell r="X25">
            <v>4038</v>
          </cell>
          <cell r="Y25">
            <v>86.6</v>
          </cell>
        </row>
        <row r="26">
          <cell r="H26">
            <v>143.41</v>
          </cell>
          <cell r="I26">
            <v>0.71999999999999886</v>
          </cell>
          <cell r="J26">
            <v>119.31</v>
          </cell>
          <cell r="M26">
            <v>7058</v>
          </cell>
          <cell r="N26">
            <v>7275</v>
          </cell>
          <cell r="P26">
            <v>20.318787191839046</v>
          </cell>
          <cell r="Q26">
            <v>0.1020119013884937</v>
          </cell>
          <cell r="R26">
            <v>16.400000000000002</v>
          </cell>
          <cell r="T26">
            <v>24.099999999999994</v>
          </cell>
          <cell r="U26">
            <v>3.9187871918390442</v>
          </cell>
          <cell r="V26">
            <v>141.27000000000001</v>
          </cell>
          <cell r="W26">
            <v>142.69</v>
          </cell>
          <cell r="X26">
            <v>7305</v>
          </cell>
          <cell r="Y26">
            <v>115.8</v>
          </cell>
        </row>
        <row r="27">
          <cell r="H27">
            <v>8.25</v>
          </cell>
          <cell r="I27">
            <v>-0.1899999999999995</v>
          </cell>
          <cell r="J27">
            <v>9.1</v>
          </cell>
          <cell r="M27">
            <v>725</v>
          </cell>
          <cell r="N27">
            <v>760</v>
          </cell>
          <cell r="P27">
            <v>11.379310344827587</v>
          </cell>
          <cell r="Q27">
            <v>-0.26206896551723879</v>
          </cell>
          <cell r="R27">
            <v>11.973684210526315</v>
          </cell>
          <cell r="T27">
            <v>-0.84999999999999964</v>
          </cell>
          <cell r="U27">
            <v>-0.59437386569872785</v>
          </cell>
          <cell r="V27">
            <v>10.36</v>
          </cell>
          <cell r="W27">
            <v>8.44</v>
          </cell>
          <cell r="X27">
            <v>760</v>
          </cell>
          <cell r="Y27">
            <v>11.9</v>
          </cell>
        </row>
        <row r="28">
          <cell r="H28">
            <v>39.323999999999998</v>
          </cell>
          <cell r="I28">
            <v>-0.13300000000000267</v>
          </cell>
          <cell r="J28">
            <v>38.049999999999997</v>
          </cell>
          <cell r="M28">
            <v>2646</v>
          </cell>
          <cell r="N28">
            <v>2583</v>
          </cell>
          <cell r="P28">
            <v>14.861678004535147</v>
          </cell>
          <cell r="Q28">
            <v>-5.0264550264552454E-2</v>
          </cell>
          <cell r="R28">
            <v>14.730933023615949</v>
          </cell>
          <cell r="T28">
            <v>1.2740000000000009</v>
          </cell>
          <cell r="U28">
            <v>0.13074498091919828</v>
          </cell>
          <cell r="V28">
            <v>29.448</v>
          </cell>
          <cell r="W28">
            <v>39.457000000000001</v>
          </cell>
          <cell r="X28">
            <v>2582</v>
          </cell>
          <cell r="Y28">
            <v>39</v>
          </cell>
        </row>
        <row r="29">
          <cell r="H29">
            <v>100.8</v>
          </cell>
          <cell r="I29">
            <v>0.5</v>
          </cell>
          <cell r="J29">
            <v>108.6</v>
          </cell>
          <cell r="M29">
            <v>3771</v>
          </cell>
          <cell r="N29">
            <v>4971</v>
          </cell>
          <cell r="P29">
            <v>26.73031026252983</v>
          </cell>
          <cell r="Q29">
            <v>0.13259082471492789</v>
          </cell>
          <cell r="R29">
            <v>21.846710923355459</v>
          </cell>
          <cell r="T29">
            <v>-7.7999999999999972</v>
          </cell>
          <cell r="U29">
            <v>4.8835993391743706</v>
          </cell>
          <cell r="V29">
            <v>114.1</v>
          </cell>
          <cell r="W29">
            <v>100.3</v>
          </cell>
          <cell r="X29">
            <v>4971</v>
          </cell>
          <cell r="Y29">
            <v>96.3</v>
          </cell>
        </row>
        <row r="30">
          <cell r="H30">
            <v>9.968</v>
          </cell>
          <cell r="I30">
            <v>-2.0000000000006679E-3</v>
          </cell>
          <cell r="J30">
            <v>9.74</v>
          </cell>
          <cell r="M30">
            <v>671</v>
          </cell>
          <cell r="N30">
            <v>674</v>
          </cell>
          <cell r="P30">
            <v>14.855439642324887</v>
          </cell>
          <cell r="Q30">
            <v>-2.9806259314479888E-3</v>
          </cell>
          <cell r="R30">
            <v>14.451038575667654</v>
          </cell>
          <cell r="T30">
            <v>0.22799999999999976</v>
          </cell>
          <cell r="U30">
            <v>0.40440106665723263</v>
          </cell>
          <cell r="V30">
            <v>5.5919999999999996</v>
          </cell>
          <cell r="W30">
            <v>9.9700000000000006</v>
          </cell>
          <cell r="X30">
            <v>651</v>
          </cell>
          <cell r="Y30">
            <v>8.1999999999999993</v>
          </cell>
        </row>
        <row r="31">
          <cell r="H31">
            <v>32.869999999999997</v>
          </cell>
          <cell r="I31">
            <v>1.009999999999998</v>
          </cell>
          <cell r="J31">
            <v>32.76</v>
          </cell>
          <cell r="M31">
            <v>1500</v>
          </cell>
          <cell r="N31">
            <v>1593</v>
          </cell>
          <cell r="P31">
            <v>21.913333333333334</v>
          </cell>
          <cell r="Q31">
            <v>0.67333333333333556</v>
          </cell>
          <cell r="R31">
            <v>20.564971751412426</v>
          </cell>
          <cell r="T31">
            <v>0.10999999999999943</v>
          </cell>
          <cell r="U31">
            <v>1.3483615819209085</v>
          </cell>
          <cell r="V31">
            <v>30.6</v>
          </cell>
          <cell r="W31">
            <v>31.86</v>
          </cell>
          <cell r="X31">
            <v>1500</v>
          </cell>
          <cell r="Y31">
            <v>30.7</v>
          </cell>
        </row>
        <row r="32">
          <cell r="H32">
            <v>0.53</v>
          </cell>
          <cell r="I32">
            <v>-1.0000000000000009E-2</v>
          </cell>
          <cell r="J32">
            <v>0.94</v>
          </cell>
          <cell r="M32">
            <v>75</v>
          </cell>
          <cell r="N32">
            <v>109</v>
          </cell>
          <cell r="P32">
            <v>7.0666666666666673</v>
          </cell>
          <cell r="Q32">
            <v>-0.13333333333333375</v>
          </cell>
          <cell r="R32">
            <v>8.623853211009175</v>
          </cell>
          <cell r="T32">
            <v>-0.40999999999999992</v>
          </cell>
          <cell r="U32">
            <v>-1.5571865443425077</v>
          </cell>
          <cell r="V32">
            <v>0.22</v>
          </cell>
          <cell r="W32">
            <v>0.54</v>
          </cell>
          <cell r="X32">
            <v>101</v>
          </cell>
          <cell r="Y32">
            <v>1.1499999999999999</v>
          </cell>
        </row>
        <row r="33">
          <cell r="H33">
            <v>44.16</v>
          </cell>
          <cell r="I33">
            <v>-0.18000000000000682</v>
          </cell>
          <cell r="J33">
            <v>41.77</v>
          </cell>
          <cell r="M33">
            <v>2504</v>
          </cell>
          <cell r="N33">
            <v>2469</v>
          </cell>
          <cell r="P33">
            <v>17.635782747603834</v>
          </cell>
          <cell r="Q33">
            <v>-7.1884984025562204E-2</v>
          </cell>
          <cell r="R33">
            <v>16.917780477926286</v>
          </cell>
          <cell r="T33">
            <v>2.3899999999999935</v>
          </cell>
          <cell r="U33">
            <v>0.7180022696775481</v>
          </cell>
          <cell r="V33">
            <v>48.63</v>
          </cell>
          <cell r="W33">
            <v>44.34</v>
          </cell>
          <cell r="X33">
            <v>2489</v>
          </cell>
          <cell r="Y33">
            <v>42.6</v>
          </cell>
        </row>
        <row r="34">
          <cell r="H34">
            <v>10.25</v>
          </cell>
          <cell r="I34">
            <v>0</v>
          </cell>
          <cell r="J34">
            <v>7.07</v>
          </cell>
          <cell r="M34">
            <v>742</v>
          </cell>
          <cell r="N34">
            <v>527</v>
          </cell>
          <cell r="P34">
            <v>13.814016172506738</v>
          </cell>
          <cell r="Q34">
            <v>0</v>
          </cell>
          <cell r="R34">
            <v>13.415559772296016</v>
          </cell>
          <cell r="T34">
            <v>3.1799999999999997</v>
          </cell>
          <cell r="U34">
            <v>0.39845640021072271</v>
          </cell>
          <cell r="V34">
            <v>7.9</v>
          </cell>
          <cell r="W34">
            <v>10.25</v>
          </cell>
          <cell r="X34">
            <v>781</v>
          </cell>
          <cell r="Y34">
            <v>9.8000000000000007</v>
          </cell>
        </row>
        <row r="35">
          <cell r="H35">
            <v>8.9130000000000003</v>
          </cell>
          <cell r="I35">
            <v>-2.3999999999999133E-2</v>
          </cell>
          <cell r="J35">
            <v>10.08</v>
          </cell>
          <cell r="M35">
            <v>779</v>
          </cell>
          <cell r="N35">
            <v>1064</v>
          </cell>
          <cell r="P35">
            <v>11.441591784338897</v>
          </cell>
          <cell r="Q35">
            <v>-3.0808729139920388E-2</v>
          </cell>
          <cell r="R35">
            <v>9.4736842105263168</v>
          </cell>
          <cell r="T35">
            <v>-1.1669999999999998</v>
          </cell>
          <cell r="U35">
            <v>1.96790757381258</v>
          </cell>
          <cell r="V35">
            <v>12.87</v>
          </cell>
          <cell r="W35">
            <v>8.9369999999999994</v>
          </cell>
          <cell r="X35">
            <v>1145</v>
          </cell>
          <cell r="Y35">
            <v>13.3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1.34</v>
          </cell>
        </row>
        <row r="38">
          <cell r="H38">
            <v>196.42</v>
          </cell>
          <cell r="I38">
            <v>-0.36000000000001364</v>
          </cell>
          <cell r="J38">
            <v>200.02</v>
          </cell>
          <cell r="M38">
            <v>7294</v>
          </cell>
          <cell r="N38">
            <v>7274</v>
          </cell>
          <cell r="P38">
            <v>26.928982725527831</v>
          </cell>
          <cell r="Q38">
            <v>-4.9355634768303958E-2</v>
          </cell>
          <cell r="R38">
            <v>27.497937860874348</v>
          </cell>
          <cell r="T38">
            <v>-3.6000000000000227</v>
          </cell>
          <cell r="U38">
            <v>-0.56895513534651698</v>
          </cell>
          <cell r="V38">
            <v>196.06</v>
          </cell>
          <cell r="W38">
            <v>196.78</v>
          </cell>
          <cell r="X38">
            <v>7269</v>
          </cell>
          <cell r="Y38">
            <v>195</v>
          </cell>
        </row>
        <row r="39">
          <cell r="H39">
            <v>6.99</v>
          </cell>
          <cell r="I39">
            <v>4.9999999999999822E-2</v>
          </cell>
          <cell r="J39">
            <v>6.8</v>
          </cell>
          <cell r="M39">
            <v>470</v>
          </cell>
          <cell r="N39">
            <v>440</v>
          </cell>
          <cell r="P39">
            <v>14.872340425531915</v>
          </cell>
          <cell r="Q39">
            <v>0.10638297872340274</v>
          </cell>
          <cell r="R39">
            <v>15.454545454545453</v>
          </cell>
          <cell r="T39">
            <v>0.19000000000000039</v>
          </cell>
          <cell r="U39">
            <v>-0.58220502901353832</v>
          </cell>
          <cell r="V39">
            <v>6.3</v>
          </cell>
          <cell r="W39">
            <v>6.94</v>
          </cell>
          <cell r="X39">
            <v>440</v>
          </cell>
          <cell r="Y39">
            <v>7.4</v>
          </cell>
        </row>
        <row r="40">
          <cell r="H40">
            <v>12.69</v>
          </cell>
          <cell r="I40">
            <v>0.24000000000000021</v>
          </cell>
          <cell r="J40">
            <v>14.92</v>
          </cell>
          <cell r="M40">
            <v>1201</v>
          </cell>
          <cell r="N40">
            <v>1272</v>
          </cell>
          <cell r="P40">
            <v>10.566194837635305</v>
          </cell>
          <cell r="Q40">
            <v>0.19983347210657953</v>
          </cell>
          <cell r="R40">
            <v>11.729559748427672</v>
          </cell>
          <cell r="T40">
            <v>-2.2300000000000004</v>
          </cell>
          <cell r="U40">
            <v>-1.1633649107923674</v>
          </cell>
          <cell r="V40">
            <v>13.11</v>
          </cell>
          <cell r="W40">
            <v>12.45</v>
          </cell>
          <cell r="X40">
            <v>1382</v>
          </cell>
          <cell r="Y40">
            <v>19.399999999999999</v>
          </cell>
        </row>
        <row r="41">
          <cell r="H41">
            <v>169.25</v>
          </cell>
          <cell r="I41">
            <v>-0.84999999999999432</v>
          </cell>
          <cell r="J41">
            <v>166.44</v>
          </cell>
          <cell r="M41">
            <v>6432</v>
          </cell>
          <cell r="N41">
            <v>5699</v>
          </cell>
          <cell r="P41">
            <v>26.313743781094526</v>
          </cell>
          <cell r="Q41">
            <v>-0.13215174129353358</v>
          </cell>
          <cell r="R41">
            <v>29.205123705913316</v>
          </cell>
          <cell r="T41">
            <v>2.8100000000000023</v>
          </cell>
          <cell r="U41">
            <v>-2.8913799248187892</v>
          </cell>
          <cell r="V41">
            <v>140.55000000000001</v>
          </cell>
          <cell r="W41">
            <v>170.1</v>
          </cell>
          <cell r="X41">
            <v>5905</v>
          </cell>
          <cell r="Y41">
            <v>165.1</v>
          </cell>
        </row>
        <row r="43">
          <cell r="H43">
            <v>1196.5149999999999</v>
          </cell>
          <cell r="I43">
            <v>1.0329999999999018</v>
          </cell>
          <cell r="J43">
            <v>1201.0200000000002</v>
          </cell>
          <cell r="M43">
            <v>59729</v>
          </cell>
          <cell r="N43">
            <v>62610</v>
          </cell>
          <cell r="P43">
            <v>20</v>
          </cell>
          <cell r="Q43">
            <v>-1.5101541964540388E-2</v>
          </cell>
          <cell r="R43">
            <v>19.2</v>
          </cell>
          <cell r="T43">
            <v>-4.5050000000003365</v>
          </cell>
          <cell r="U43">
            <v>0.80000000000000071</v>
          </cell>
          <cell r="V43">
            <v>1211.4809999999998</v>
          </cell>
          <cell r="W43">
            <v>1195.482</v>
          </cell>
          <cell r="X43">
            <v>63852</v>
          </cell>
          <cell r="Y43">
            <v>1207.3799999999999</v>
          </cell>
        </row>
        <row r="46">
          <cell r="J46">
            <v>1207.3799999999999</v>
          </cell>
        </row>
        <row r="48">
          <cell r="A48" t="str">
            <v>2024 г</v>
          </cell>
          <cell r="H48">
            <v>338722.56900000002</v>
          </cell>
        </row>
        <row r="49">
          <cell r="A49" t="str">
            <v>2023 г</v>
          </cell>
          <cell r="H49">
            <v>337724.36</v>
          </cell>
        </row>
        <row r="50">
          <cell r="A50" t="str">
            <v>2022 г</v>
          </cell>
          <cell r="H50">
            <v>314633.20299999992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8" zoomScale="60" zoomScaleNormal="60" zoomScaleSheetLayoutView="80" workbookViewId="0">
      <selection activeCell="V39" sqref="V39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45555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сентября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49.634999999999998</v>
      </c>
      <c r="C10" s="61">
        <f>'[1]Исходный для набора'!I9</f>
        <v>-0.59700000000000131</v>
      </c>
      <c r="D10" s="61">
        <f>'[1]Исходный для набора'!J9</f>
        <v>43.87</v>
      </c>
      <c r="E10" s="62">
        <f>'[1]Исходный для набора'!M9</f>
        <v>1875</v>
      </c>
      <c r="F10" s="62">
        <f>'[1]Исходный для набора'!N9</f>
        <v>1846</v>
      </c>
      <c r="G10" s="61">
        <f>'[1]Исходный для набора'!P9</f>
        <v>26.471999999999998</v>
      </c>
      <c r="H10" s="63">
        <f>'[1]Исходный для набора'!Q9</f>
        <v>-0.31840000000000046</v>
      </c>
      <c r="I10" s="61">
        <f>'[1]Исходный для набора'!R9</f>
        <v>23.764897074756227</v>
      </c>
      <c r="J10" s="61">
        <f>'[1]Исходный для набора'!T9</f>
        <v>5.7650000000000006</v>
      </c>
      <c r="K10" s="61">
        <f>'[1]Исходный для набора'!U9</f>
        <v>2.7071029252437704</v>
      </c>
      <c r="L10" s="61">
        <f>'[1]Исходный для набора'!V9</f>
        <v>58.631999999999998</v>
      </c>
      <c r="M10" s="64">
        <f>'[1]Исходный для набора'!W9</f>
        <v>50.231999999999999</v>
      </c>
      <c r="N10" s="65">
        <f>'[1]Исходный для набора'!X9</f>
        <v>1897</v>
      </c>
      <c r="O10" s="64">
        <f>'[1]Исходный для набора'!Y9</f>
        <v>42.4</v>
      </c>
    </row>
    <row r="11" spans="1:23" ht="18.75" x14ac:dyDescent="0.3">
      <c r="A11" s="60" t="s">
        <v>22</v>
      </c>
      <c r="B11" s="61">
        <f>'[1]Исходный для набора'!H23</f>
        <v>174.39</v>
      </c>
      <c r="C11" s="61">
        <f>'[1]Исходный для набора'!I23</f>
        <v>0.13999999999998636</v>
      </c>
      <c r="D11" s="61">
        <f>'[1]Исходный для набора'!J23</f>
        <v>191.74</v>
      </c>
      <c r="E11" s="62">
        <f>'[1]Исходный для набора'!M23</f>
        <v>9164</v>
      </c>
      <c r="F11" s="62">
        <f>'[1]Исходный для набора'!N23</f>
        <v>10706</v>
      </c>
      <c r="G11" s="61">
        <f>'[1]Исходный для набора'!P23</f>
        <v>19.029899607158445</v>
      </c>
      <c r="H11" s="63">
        <f>'[1]Исходный для набора'!Q23</f>
        <v>1.527717154080932E-2</v>
      </c>
      <c r="I11" s="61">
        <f>'[1]Исходный для набора'!R23</f>
        <v>17.909583411171305</v>
      </c>
      <c r="J11" s="61">
        <f>'[1]Исходный для набора'!T23</f>
        <v>-17.350000000000023</v>
      </c>
      <c r="K11" s="61">
        <f>'[1]Исходный для набора'!U23</f>
        <v>1.1203161959871402</v>
      </c>
      <c r="L11" s="61">
        <f>'[1]Исходный для набора'!V23</f>
        <v>196.54</v>
      </c>
      <c r="M11" s="64">
        <f>'[1]Исходный для набора'!W23</f>
        <v>174.25</v>
      </c>
      <c r="N11" s="65">
        <f>'[1]Исходный для набора'!X23</f>
        <v>10626</v>
      </c>
      <c r="O11" s="64">
        <f>'[1]Исходный для набора'!Y23</f>
        <v>197.5</v>
      </c>
    </row>
    <row r="12" spans="1:23" ht="18.75" x14ac:dyDescent="0.3">
      <c r="A12" s="60" t="s">
        <v>23</v>
      </c>
      <c r="B12" s="61">
        <f>'[1]Исходный для набора'!H15</f>
        <v>11.65</v>
      </c>
      <c r="C12" s="61">
        <f>'[1]Исходный для набора'!I15</f>
        <v>0</v>
      </c>
      <c r="D12" s="61">
        <f>'[1]Исходный для набора'!J15</f>
        <v>11.32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11.455260570304819</v>
      </c>
      <c r="H12" s="63">
        <f>'[1]Исходный для набора'!Q15</f>
        <v>0</v>
      </c>
      <c r="I12" s="61">
        <f>'[1]Исходный для набора'!R15</f>
        <v>11.152709359605911</v>
      </c>
      <c r="J12" s="61">
        <f>'[1]Исходный для набора'!T15</f>
        <v>0.33000000000000007</v>
      </c>
      <c r="K12" s="61">
        <f>'[1]Исходный для набора'!U15</f>
        <v>0.30255121069890833</v>
      </c>
      <c r="L12" s="61">
        <f>'[1]Исходный для набора'!V15</f>
        <v>15.95</v>
      </c>
      <c r="M12" s="64">
        <f>'[1]Исходный для набора'!W15</f>
        <v>11.65</v>
      </c>
      <c r="N12" s="65">
        <f>'[1]Исходный для набора'!X15</f>
        <v>1015</v>
      </c>
      <c r="O12" s="64">
        <f>'[1]Исходный для набора'!Y15</f>
        <v>12.9</v>
      </c>
    </row>
    <row r="13" spans="1:23" ht="18.75" x14ac:dyDescent="0.3">
      <c r="A13" s="60" t="s">
        <v>24</v>
      </c>
      <c r="B13" s="61">
        <f>'[1]Исходный для набора'!H20</f>
        <v>2.4</v>
      </c>
      <c r="C13" s="61">
        <f>'[1]Исходный для набора'!I20</f>
        <v>0</v>
      </c>
      <c r="D13" s="61">
        <f>'[1]Исходный для набора'!J20</f>
        <v>3.2</v>
      </c>
      <c r="E13" s="62">
        <f>'[1]Исходный для набора'!M20</f>
        <v>330</v>
      </c>
      <c r="F13" s="62">
        <f>'[1]Исходный для набора'!N20</f>
        <v>414</v>
      </c>
      <c r="G13" s="61">
        <f>'[1]Исходный для набора'!P20</f>
        <v>7.2727272727272725</v>
      </c>
      <c r="H13" s="63">
        <f>'[1]Исходный для набора'!Q20</f>
        <v>0</v>
      </c>
      <c r="I13" s="61">
        <f>'[1]Исходный для набора'!R20</f>
        <v>7.729468599033817</v>
      </c>
      <c r="J13" s="61">
        <f>'[1]Исходный для набора'!T20</f>
        <v>-0.80000000000000027</v>
      </c>
      <c r="K13" s="61">
        <f>'[1]Исходный для набора'!U20</f>
        <v>-0.45674132630654452</v>
      </c>
      <c r="L13" s="61">
        <f>'[1]Исходный для набора'!V20</f>
        <v>2.56</v>
      </c>
      <c r="M13" s="64">
        <f>'[1]Исходный для набора'!W20</f>
        <v>2.4</v>
      </c>
      <c r="N13" s="65">
        <f>'[1]Исходный для набора'!X20</f>
        <v>1066</v>
      </c>
      <c r="O13" s="64">
        <f>'[1]Исходный для набора'!Y20</f>
        <v>6.3</v>
      </c>
    </row>
    <row r="14" spans="1:23" ht="18.75" x14ac:dyDescent="0.3">
      <c r="A14" s="60" t="s">
        <v>25</v>
      </c>
      <c r="B14" s="61">
        <f>'[1]Исходный для набора'!H30</f>
        <v>9.968</v>
      </c>
      <c r="C14" s="61">
        <f>'[1]Исходный для набора'!I30</f>
        <v>-2.0000000000006679E-3</v>
      </c>
      <c r="D14" s="61">
        <f>'[1]Исходный для набора'!J30</f>
        <v>9.74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14.855439642324887</v>
      </c>
      <c r="H14" s="63">
        <f>'[1]Исходный для набора'!Q30</f>
        <v>-2.9806259314479888E-3</v>
      </c>
      <c r="I14" s="61">
        <f>'[1]Исходный для набора'!R30</f>
        <v>14.451038575667654</v>
      </c>
      <c r="J14" s="61">
        <f>'[1]Исходный для набора'!T30</f>
        <v>0.22799999999999976</v>
      </c>
      <c r="K14" s="61">
        <f>'[1]Исходный для набора'!U30</f>
        <v>0.40440106665723263</v>
      </c>
      <c r="L14" s="61">
        <f>'[1]Исходный для набора'!V30</f>
        <v>5.5919999999999996</v>
      </c>
      <c r="M14" s="64">
        <f>'[1]Исходный для набора'!W30</f>
        <v>9.9700000000000006</v>
      </c>
      <c r="N14" s="65">
        <f>'[1]Исходный для набора'!X30</f>
        <v>651</v>
      </c>
      <c r="O14" s="64">
        <f>'[1]Исходный для набора'!Y30</f>
        <v>8.1999999999999993</v>
      </c>
    </row>
    <row r="15" spans="1:23" ht="18.75" x14ac:dyDescent="0.3">
      <c r="A15" s="60" t="s">
        <v>26</v>
      </c>
      <c r="B15" s="61">
        <f>'[1]Исходный для набора'!H21</f>
        <v>0.43</v>
      </c>
      <c r="C15" s="61">
        <f>'[1]Исходный для набора'!I21</f>
        <v>-1.0000000000000009E-2</v>
      </c>
      <c r="D15" s="61">
        <f>'[1]Исходный для набора'!J21</f>
        <v>0.96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3.675213675213675</v>
      </c>
      <c r="H15" s="63">
        <f>'[1]Исходный для набора'!Q21</f>
        <v>-8.5470085470085611E-2</v>
      </c>
      <c r="I15" s="61">
        <f>'[1]Исходный для набора'!R21</f>
        <v>6.3999999999999995</v>
      </c>
      <c r="J15" s="61">
        <f>'[1]Исходный для набора'!T21</f>
        <v>-0.53</v>
      </c>
      <c r="K15" s="61">
        <f>'[1]Исходный для набора'!U21</f>
        <v>-2.7247863247863244</v>
      </c>
      <c r="L15" s="61">
        <f>'[1]Исходный для набора'!V21</f>
        <v>0.55000000000000004</v>
      </c>
      <c r="M15" s="64">
        <f>'[1]Исходный для набора'!W21</f>
        <v>0.44</v>
      </c>
      <c r="N15" s="65">
        <f>'[1]Исходный для набора'!X21</f>
        <v>473</v>
      </c>
      <c r="O15" s="64">
        <f>'[1]Исходный для набора'!Y21</f>
        <v>6.5</v>
      </c>
    </row>
    <row r="16" spans="1:23" ht="18.75" x14ac:dyDescent="0.3">
      <c r="A16" s="60" t="s">
        <v>27</v>
      </c>
      <c r="B16" s="61">
        <f>'[1]Исходный для набора'!H33</f>
        <v>44.16</v>
      </c>
      <c r="C16" s="61">
        <f>'[1]Исходный для набора'!I33</f>
        <v>-0.18000000000000682</v>
      </c>
      <c r="D16" s="61">
        <f>'[1]Исходный для набора'!J33</f>
        <v>41.77</v>
      </c>
      <c r="E16" s="62">
        <f>'[1]Исходный для набора'!M33</f>
        <v>2504</v>
      </c>
      <c r="F16" s="62">
        <f>'[1]Исходный для набора'!N33</f>
        <v>2469</v>
      </c>
      <c r="G16" s="61">
        <f>'[1]Исходный для набора'!P33</f>
        <v>17.635782747603834</v>
      </c>
      <c r="H16" s="63">
        <f>'[1]Исходный для набора'!Q33</f>
        <v>-7.1884984025562204E-2</v>
      </c>
      <c r="I16" s="61">
        <f>'[1]Исходный для набора'!R33</f>
        <v>16.917780477926286</v>
      </c>
      <c r="J16" s="61">
        <f>'[1]Исходный для набора'!T33</f>
        <v>2.3899999999999935</v>
      </c>
      <c r="K16" s="61">
        <f>'[1]Исходный для набора'!U33</f>
        <v>0.7180022696775481</v>
      </c>
      <c r="L16" s="61">
        <f>'[1]Исходный для набора'!V33</f>
        <v>48.63</v>
      </c>
      <c r="M16" s="64">
        <f>'[1]Исходный для набора'!W33</f>
        <v>44.34</v>
      </c>
      <c r="N16" s="65">
        <f>'[1]Исходный для набора'!X33</f>
        <v>2489</v>
      </c>
      <c r="O16" s="64">
        <f>'[1]Исходный для набора'!Y33</f>
        <v>42.6</v>
      </c>
    </row>
    <row r="17" spans="1:21" ht="18.75" x14ac:dyDescent="0.3">
      <c r="A17" s="60" t="s">
        <v>28</v>
      </c>
      <c r="B17" s="61">
        <f>'[1]Исходный для набора'!H34</f>
        <v>10.25</v>
      </c>
      <c r="C17" s="61">
        <f>'[1]Исходный для набора'!I34</f>
        <v>0</v>
      </c>
      <c r="D17" s="61">
        <f>'[1]Исходный для набора'!J34</f>
        <v>7.07</v>
      </c>
      <c r="E17" s="62">
        <f>'[1]Исходный для набора'!M34</f>
        <v>742</v>
      </c>
      <c r="F17" s="62">
        <f>'[1]Исходный для набора'!N34</f>
        <v>527</v>
      </c>
      <c r="G17" s="61">
        <f>'[1]Исходный для набора'!P34</f>
        <v>13.814016172506738</v>
      </c>
      <c r="H17" s="63">
        <f>'[1]Исходный для набора'!Q34</f>
        <v>0</v>
      </c>
      <c r="I17" s="61">
        <f>'[1]Исходный для набора'!R34</f>
        <v>13.415559772296016</v>
      </c>
      <c r="J17" s="61">
        <f>'[1]Исходный для набора'!T34</f>
        <v>3.1799999999999997</v>
      </c>
      <c r="K17" s="61">
        <f>'[1]Исходный для набора'!U34</f>
        <v>0.39845640021072271</v>
      </c>
      <c r="L17" s="61">
        <f>'[1]Исходный для набора'!V34</f>
        <v>7.9</v>
      </c>
      <c r="M17" s="64">
        <f>'[1]Исходный для набора'!W34</f>
        <v>10.25</v>
      </c>
      <c r="N17" s="65">
        <f>'[1]Исходный для набора'!X34</f>
        <v>781</v>
      </c>
      <c r="O17" s="64">
        <f>'[1]Исходный для набора'!Y34</f>
        <v>9.8000000000000007</v>
      </c>
      <c r="U17" s="66"/>
    </row>
    <row r="18" spans="1:21" ht="18.75" x14ac:dyDescent="0.3">
      <c r="A18" s="60" t="s">
        <v>29</v>
      </c>
      <c r="B18" s="61">
        <f>'[1]Исходный для набора'!H39</f>
        <v>6.99</v>
      </c>
      <c r="C18" s="61">
        <f>'[1]Исходный для набора'!I39</f>
        <v>4.9999999999999822E-2</v>
      </c>
      <c r="D18" s="61">
        <f>'[1]Исходный для набора'!J39</f>
        <v>6.8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14.872340425531915</v>
      </c>
      <c r="H18" s="63">
        <f>'[1]Исходный для набора'!Q39</f>
        <v>0.10638297872340274</v>
      </c>
      <c r="I18" s="61">
        <f>'[1]Исходный для набора'!R39</f>
        <v>15.454545454545453</v>
      </c>
      <c r="J18" s="61">
        <f>'[1]Исходный для набора'!T39</f>
        <v>0.19000000000000039</v>
      </c>
      <c r="K18" s="61">
        <f>'[1]Исходный для набора'!U39</f>
        <v>-0.58220502901353832</v>
      </c>
      <c r="L18" s="61">
        <f>'[1]Исходный для набора'!V39</f>
        <v>6.3</v>
      </c>
      <c r="M18" s="64">
        <f>'[1]Исходный для набора'!W39</f>
        <v>6.94</v>
      </c>
      <c r="N18" s="65">
        <f>'[1]Исходный для набора'!X39</f>
        <v>440</v>
      </c>
      <c r="O18" s="64">
        <f>'[1]Исходный для набора'!Y39</f>
        <v>7.4</v>
      </c>
    </row>
    <row r="19" spans="1:21" ht="18.75" x14ac:dyDescent="0.3">
      <c r="A19" s="67" t="s">
        <v>30</v>
      </c>
      <c r="B19" s="68">
        <f>SUM(B10:B18)</f>
        <v>309.87299999999999</v>
      </c>
      <c r="C19" s="68">
        <f>B19-M19</f>
        <v>-0.59900000000004638</v>
      </c>
      <c r="D19" s="68">
        <f>SUM(D10:D18)</f>
        <v>316.46999999999997</v>
      </c>
      <c r="E19" s="69">
        <f>SUM(E10:E18)</f>
        <v>16890</v>
      </c>
      <c r="F19" s="69">
        <f>SUM(F10:F18)</f>
        <v>18241</v>
      </c>
      <c r="G19" s="68">
        <f>B19/E19*1000</f>
        <v>18.346536412078152</v>
      </c>
      <c r="H19" s="70">
        <f>G19-(M19/E19*1000)</f>
        <v>-3.5464772054471183E-2</v>
      </c>
      <c r="I19" s="68">
        <f>D19/F19*1000</f>
        <v>17.349377775341264</v>
      </c>
      <c r="J19" s="68">
        <f>B19-D19</f>
        <v>-6.59699999999998</v>
      </c>
      <c r="K19" s="71">
        <f>G19-I19</f>
        <v>0.99715863673688787</v>
      </c>
      <c r="L19" s="68">
        <f>SUM(L10:L18)</f>
        <v>342.654</v>
      </c>
      <c r="M19" s="64">
        <f>SUM(M10:M18)</f>
        <v>310.47200000000004</v>
      </c>
      <c r="N19" s="72">
        <f>SUM(N10:N18)</f>
        <v>19438</v>
      </c>
      <c r="O19" s="73">
        <f>SUM(O10:O18)</f>
        <v>333.6</v>
      </c>
    </row>
    <row r="20" spans="1:21" ht="18.75" x14ac:dyDescent="0.3">
      <c r="A20" s="60" t="s">
        <v>31</v>
      </c>
      <c r="B20" s="61">
        <f>'[1]Исходный для набора'!H10</f>
        <v>4.3600000000000003</v>
      </c>
      <c r="C20" s="61">
        <f>'[1]Исходный для набора'!I10</f>
        <v>0</v>
      </c>
      <c r="D20" s="61">
        <f>'[1]Исходный для набора'!J10</f>
        <v>3.99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11.626666666666667</v>
      </c>
      <c r="H20" s="63">
        <f>'[1]Исходный для набора'!Q10</f>
        <v>0</v>
      </c>
      <c r="I20" s="61">
        <f>'[1]Исходный для набора'!R10</f>
        <v>10.901639344262295</v>
      </c>
      <c r="J20" s="61">
        <f>'[1]Исходный для набора'!T10</f>
        <v>0.37000000000000011</v>
      </c>
      <c r="K20" s="61">
        <f>'[1]Исходный для набора'!U10</f>
        <v>0.7250273224043724</v>
      </c>
      <c r="L20" s="61">
        <f>'[1]Исходный для набора'!V10</f>
        <v>4.16</v>
      </c>
      <c r="M20" s="64">
        <f>'[1]Исходный для набора'!W10</f>
        <v>4.3600000000000003</v>
      </c>
      <c r="N20" s="65">
        <f>'[1]Исходный для набора'!X10</f>
        <v>408</v>
      </c>
      <c r="O20" s="64">
        <f>'[1]Исходный для набора'!Y10</f>
        <v>4.46</v>
      </c>
    </row>
    <row r="21" spans="1:21" ht="18.75" x14ac:dyDescent="0.3">
      <c r="A21" s="60" t="s">
        <v>32</v>
      </c>
      <c r="B21" s="61">
        <f>'[1]Исходный для набора'!H14</f>
        <v>0.64</v>
      </c>
      <c r="C21" s="61">
        <f>'[1]Исходный для набора'!I14</f>
        <v>0</v>
      </c>
      <c r="D21" s="61">
        <f>'[1]Исходный для набора'!J14</f>
        <v>0.83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11.636363636363637</v>
      </c>
      <c r="H21" s="63">
        <f>'[1]Исходный для набора'!Q14</f>
        <v>0</v>
      </c>
      <c r="I21" s="61">
        <f>'[1]Исходный для набора'!R14</f>
        <v>8.8297872340425538</v>
      </c>
      <c r="J21" s="61">
        <f>'[1]Исходный для набора'!T14</f>
        <v>-0.18999999999999995</v>
      </c>
      <c r="K21" s="61">
        <f>'[1]Исходный для набора'!U14</f>
        <v>2.8065764023210829</v>
      </c>
      <c r="L21" s="61">
        <f>'[1]Исходный для набора'!V14</f>
        <v>0.5</v>
      </c>
      <c r="M21" s="64">
        <f>'[1]Исходный для набора'!W14</f>
        <v>0.64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f>'[1]Исходный для набора'!H29</f>
        <v>100.8</v>
      </c>
      <c r="C23" s="61">
        <f>'[1]Исходный для набора'!I29</f>
        <v>0.5</v>
      </c>
      <c r="D23" s="61">
        <f>'[1]Исходный для набора'!J29</f>
        <v>108.6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26.73031026252983</v>
      </c>
      <c r="H23" s="63">
        <f>'[1]Исходный для набора'!Q29</f>
        <v>0.13259082471492789</v>
      </c>
      <c r="I23" s="61">
        <f>'[1]Исходный для набора'!R29</f>
        <v>21.846710923355459</v>
      </c>
      <c r="J23" s="61">
        <f>'[1]Исходный для набора'!T29</f>
        <v>-7.7999999999999972</v>
      </c>
      <c r="K23" s="61">
        <f>'[1]Исходный для набора'!U29</f>
        <v>4.8835993391743706</v>
      </c>
      <c r="L23" s="61">
        <f>'[1]Исходный для набора'!V29</f>
        <v>114.1</v>
      </c>
      <c r="M23" s="64">
        <f>'[1]Исходный для набора'!W29</f>
        <v>100.3</v>
      </c>
      <c r="N23" s="65">
        <f>'[1]Исходный для набора'!X29</f>
        <v>4971</v>
      </c>
      <c r="O23" s="64">
        <f>'[1]Исходный для набора'!Y29</f>
        <v>96.3</v>
      </c>
    </row>
    <row r="24" spans="1:21" ht="18.75" x14ac:dyDescent="0.3">
      <c r="A24" s="60" t="s">
        <v>35</v>
      </c>
      <c r="B24" s="61">
        <f>'[1]Исходный для набора'!H38</f>
        <v>196.42</v>
      </c>
      <c r="C24" s="61">
        <f>'[1]Исходный для набора'!I38</f>
        <v>-0.36000000000001364</v>
      </c>
      <c r="D24" s="61">
        <f>'[1]Исходный для набора'!J38</f>
        <v>200.02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26.928982725527831</v>
      </c>
      <c r="H24" s="63">
        <f>'[1]Исходный для набора'!Q38</f>
        <v>-4.9355634768303958E-2</v>
      </c>
      <c r="I24" s="61">
        <f>'[1]Исходный для набора'!R38</f>
        <v>27.497937860874348</v>
      </c>
      <c r="J24" s="61">
        <f>'[1]Исходный для набора'!T38</f>
        <v>-3.6000000000000227</v>
      </c>
      <c r="K24" s="61">
        <f>'[1]Исходный для набора'!U38</f>
        <v>-0.56895513534651698</v>
      </c>
      <c r="L24" s="61">
        <f>'[1]Исходный для набора'!V38</f>
        <v>196.06</v>
      </c>
      <c r="M24" s="64">
        <f>'[1]Исходный для набора'!W38</f>
        <v>196.78</v>
      </c>
      <c r="N24" s="65">
        <f>'[1]Исходный для набора'!X38</f>
        <v>7269</v>
      </c>
      <c r="O24" s="64">
        <f>'[1]Исходный для набора'!Y38</f>
        <v>195</v>
      </c>
    </row>
    <row r="25" spans="1:21" ht="18.75" x14ac:dyDescent="0.3">
      <c r="A25" s="60" t="s">
        <v>36</v>
      </c>
      <c r="B25" s="61">
        <f>'[1]Исходный для набора'!H40</f>
        <v>12.69</v>
      </c>
      <c r="C25" s="61">
        <f>'[1]Исходный для набора'!I40</f>
        <v>0.24000000000000021</v>
      </c>
      <c r="D25" s="61">
        <f>'[1]Исходный для набора'!J40</f>
        <v>14.92</v>
      </c>
      <c r="E25" s="62">
        <f>'[1]Исходный для набора'!M40</f>
        <v>1201</v>
      </c>
      <c r="F25" s="62">
        <f>'[1]Исходный для набора'!N40</f>
        <v>1272</v>
      </c>
      <c r="G25" s="61">
        <f>'[1]Исходный для набора'!P40</f>
        <v>10.566194837635305</v>
      </c>
      <c r="H25" s="63">
        <f>'[1]Исходный для набора'!Q40</f>
        <v>0.19983347210657953</v>
      </c>
      <c r="I25" s="61">
        <f>'[1]Исходный для набора'!R40</f>
        <v>11.729559748427672</v>
      </c>
      <c r="J25" s="61">
        <f>'[1]Исходный для набора'!T40</f>
        <v>-2.2300000000000004</v>
      </c>
      <c r="K25" s="61">
        <f>'[1]Исходный для набора'!U40</f>
        <v>-1.1633649107923674</v>
      </c>
      <c r="L25" s="61">
        <f>'[1]Исходный для набора'!V40</f>
        <v>13.11</v>
      </c>
      <c r="M25" s="64">
        <f>'[1]Исходный для набора'!W40</f>
        <v>12.45</v>
      </c>
      <c r="N25" s="65">
        <f>'[1]Исходный для набора'!X40</f>
        <v>1382</v>
      </c>
      <c r="O25" s="64">
        <f>'[1]Исходный для набора'!Y40</f>
        <v>19.399999999999999</v>
      </c>
    </row>
    <row r="26" spans="1:21" ht="18.75" x14ac:dyDescent="0.3">
      <c r="A26" s="60" t="s">
        <v>37</v>
      </c>
      <c r="B26" s="61">
        <f>'[1]Исходный для набора'!H31</f>
        <v>32.869999999999997</v>
      </c>
      <c r="C26" s="61">
        <f>'[1]Исходный для набора'!I31</f>
        <v>1.009999999999998</v>
      </c>
      <c r="D26" s="61">
        <f>'[1]Исходный для набора'!J31</f>
        <v>32.76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21.913333333333334</v>
      </c>
      <c r="H26" s="63">
        <f>'[1]Исходный для набора'!Q31</f>
        <v>0.67333333333333556</v>
      </c>
      <c r="I26" s="61">
        <f>'[1]Исходный для набора'!R31</f>
        <v>20.564971751412426</v>
      </c>
      <c r="J26" s="61">
        <f>'[1]Исходный для набора'!T31</f>
        <v>0.10999999999999943</v>
      </c>
      <c r="K26" s="61">
        <f>'[1]Исходный для набора'!U31</f>
        <v>1.3483615819209085</v>
      </c>
      <c r="L26" s="61">
        <f>'[1]Исходный для набора'!V31</f>
        <v>30.6</v>
      </c>
      <c r="M26" s="64">
        <f>'[1]Исходный для набора'!W31</f>
        <v>31.86</v>
      </c>
      <c r="N26" s="65">
        <f>'[1]Исходный для набора'!X31</f>
        <v>1500</v>
      </c>
      <c r="O26" s="64">
        <f>'[1]Исходный для набора'!Y31</f>
        <v>30.7</v>
      </c>
    </row>
    <row r="27" spans="1:21" ht="18.75" x14ac:dyDescent="0.3">
      <c r="A27" s="67" t="s">
        <v>38</v>
      </c>
      <c r="B27" s="68">
        <f>SUM(B20:B26)</f>
        <v>348.88</v>
      </c>
      <c r="C27" s="68">
        <f>B27-M27</f>
        <v>1.3899999999999864</v>
      </c>
      <c r="D27" s="68">
        <f>SUM(D20:D26)</f>
        <v>362.32</v>
      </c>
      <c r="E27" s="69">
        <f>SUM(E20:E26)</f>
        <v>14296</v>
      </c>
      <c r="F27" s="69">
        <f>SUM(F20:F26)</f>
        <v>15670</v>
      </c>
      <c r="G27" s="68">
        <f>B27/E27*1000</f>
        <v>24.404029099048682</v>
      </c>
      <c r="H27" s="70">
        <f>G27-(M27/E27*1000)</f>
        <v>9.7229994404024467E-2</v>
      </c>
      <c r="I27" s="68">
        <f>D27/F27*1000</f>
        <v>23.12188895979579</v>
      </c>
      <c r="J27" s="68">
        <f>B27-D27</f>
        <v>-13.439999999999998</v>
      </c>
      <c r="K27" s="71">
        <f>G27-I27</f>
        <v>1.2821401392528919</v>
      </c>
      <c r="L27" s="68">
        <f>SUM(L20:L26)</f>
        <v>359.13000000000005</v>
      </c>
      <c r="M27" s="73">
        <f>SUM(M20:M26)</f>
        <v>347.49</v>
      </c>
      <c r="N27" s="72">
        <f>SUM(N20:N26)</f>
        <v>15689</v>
      </c>
      <c r="O27" s="73">
        <f>SUM(O20:O26)</f>
        <v>348.03999999999996</v>
      </c>
    </row>
    <row r="28" spans="1:21" ht="18.75" x14ac:dyDescent="0.3">
      <c r="A28" s="60" t="s">
        <v>39</v>
      </c>
      <c r="B28" s="61">
        <f>'[1]Исходный для набора'!H12</f>
        <v>8.5299999999999994</v>
      </c>
      <c r="C28" s="61">
        <f>'[1]Исходный для набора'!I12</f>
        <v>-0.15000000000000036</v>
      </c>
      <c r="D28" s="61">
        <f>'[1]Исходный для набора'!J12</f>
        <v>8.59</v>
      </c>
      <c r="E28" s="62">
        <f>'[1]Исходный для набора'!M12</f>
        <v>627</v>
      </c>
      <c r="F28" s="62">
        <f>'[1]Исходный для набора'!N12</f>
        <v>670</v>
      </c>
      <c r="G28" s="61">
        <f>'[1]Исходный для набора'!P12</f>
        <v>13.604465709728867</v>
      </c>
      <c r="H28" s="63">
        <f>'[1]Исходный для набора'!Q12</f>
        <v>-0.23923444976076524</v>
      </c>
      <c r="I28" s="61">
        <f>'[1]Исходный для набора'!R12</f>
        <v>12.820895522388058</v>
      </c>
      <c r="J28" s="61">
        <f>'[1]Исходный для набора'!T12</f>
        <v>-6.0000000000000497E-2</v>
      </c>
      <c r="K28" s="61">
        <f>'[1]Исходный для набора'!U12</f>
        <v>0.78357018734080874</v>
      </c>
      <c r="L28" s="61">
        <f>'[1]Исходный для набора'!V12</f>
        <v>8.5299999999999994</v>
      </c>
      <c r="M28" s="64">
        <f>'[1]Исходный для набора'!W12</f>
        <v>8.68</v>
      </c>
      <c r="N28" s="65">
        <f>'[1]Исходный для набора'!X12</f>
        <v>739</v>
      </c>
      <c r="O28" s="64">
        <f>'[1]Исходный для набора'!Y12</f>
        <v>10.199999999999999</v>
      </c>
    </row>
    <row r="29" spans="1:21" ht="18.75" x14ac:dyDescent="0.3">
      <c r="A29" s="60" t="s">
        <v>40</v>
      </c>
      <c r="B29" s="61">
        <f>'[1]Исходный для набора'!H11</f>
        <v>41.88</v>
      </c>
      <c r="C29" s="61">
        <f>'[1]Исходный для набора'!I11</f>
        <v>0.23000000000000398</v>
      </c>
      <c r="D29" s="61">
        <f>'[1]Исходный для набора'!J11</f>
        <v>44.02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12.565256525652565</v>
      </c>
      <c r="H29" s="63">
        <f>'[1]Исходный для набора'!Q11</f>
        <v>6.9006900690068207E-2</v>
      </c>
      <c r="I29" s="61">
        <f>'[1]Исходный для набора'!R11</f>
        <v>13.207320732073207</v>
      </c>
      <c r="J29" s="61">
        <f>'[1]Исходный для набора'!T11</f>
        <v>-2.1400000000000006</v>
      </c>
      <c r="K29" s="61">
        <f>'[1]Исходный для набора'!U11</f>
        <v>-0.64206420642064188</v>
      </c>
      <c r="L29" s="61">
        <f>'[1]Исходный для набора'!V11</f>
        <v>48.18</v>
      </c>
      <c r="M29" s="64">
        <f>'[1]Исходный для набора'!W11</f>
        <v>41.65</v>
      </c>
      <c r="N29" s="65">
        <f>'[1]Исходный для набора'!X11</f>
        <v>3333</v>
      </c>
      <c r="O29" s="64">
        <f>'[1]Исходный для набора'!Y11</f>
        <v>47</v>
      </c>
    </row>
    <row r="30" spans="1:21" ht="18.75" x14ac:dyDescent="0.3">
      <c r="A30" s="60" t="s">
        <v>41</v>
      </c>
      <c r="B30" s="61">
        <f>'[1]Исходный для набора'!H35</f>
        <v>8.9130000000000003</v>
      </c>
      <c r="C30" s="61">
        <f>'[1]Исходный для набора'!I35</f>
        <v>-2.3999999999999133E-2</v>
      </c>
      <c r="D30" s="61">
        <f>'[1]Исходный для набора'!J35</f>
        <v>10.08</v>
      </c>
      <c r="E30" s="62">
        <f>'[1]Исходный для набора'!M35</f>
        <v>779</v>
      </c>
      <c r="F30" s="62">
        <f>'[1]Исходный для набора'!N35</f>
        <v>1064</v>
      </c>
      <c r="G30" s="61">
        <f>'[1]Исходный для набора'!P35</f>
        <v>11.441591784338897</v>
      </c>
      <c r="H30" s="63">
        <f>'[1]Исходный для набора'!Q35</f>
        <v>-3.0808729139920388E-2</v>
      </c>
      <c r="I30" s="61">
        <f>'[1]Исходный для набора'!R35</f>
        <v>9.4736842105263168</v>
      </c>
      <c r="J30" s="61">
        <f>'[1]Исходный для набора'!T35</f>
        <v>-1.1669999999999998</v>
      </c>
      <c r="K30" s="61">
        <f>'[1]Исходный для набора'!U35</f>
        <v>1.96790757381258</v>
      </c>
      <c r="L30" s="61">
        <f>'[1]Исходный для набора'!V35</f>
        <v>12.87</v>
      </c>
      <c r="M30" s="64">
        <f>'[1]Исходный для набора'!W35</f>
        <v>8.9369999999999994</v>
      </c>
      <c r="N30" s="65">
        <f>'[1]Исходный для набора'!X35</f>
        <v>1145</v>
      </c>
      <c r="O30" s="64">
        <f>'[1]Исходный для набора'!Y35</f>
        <v>13.3</v>
      </c>
    </row>
    <row r="31" spans="1:21" ht="18.75" x14ac:dyDescent="0.3">
      <c r="A31" s="60" t="s">
        <v>42</v>
      </c>
      <c r="B31" s="61">
        <f>'[1]Исходный для набора'!H16</f>
        <v>20.78</v>
      </c>
      <c r="C31" s="61">
        <f>'[1]Исходный для набора'!I16</f>
        <v>0.33000000000000185</v>
      </c>
      <c r="D31" s="61">
        <f>'[1]Исходный для набора'!J16</f>
        <v>18.920000000000002</v>
      </c>
      <c r="E31" s="62">
        <f>'[1]Исходный для набора'!M16</f>
        <v>1791</v>
      </c>
      <c r="F31" s="62">
        <f>'[1]Исходный для набора'!N16</f>
        <v>1307</v>
      </c>
      <c r="G31" s="61">
        <f>'[1]Исходный для набора'!P16</f>
        <v>11.602456728084869</v>
      </c>
      <c r="H31" s="63">
        <f>'[1]Исходный для набора'!Q16</f>
        <v>0.18425460636516</v>
      </c>
      <c r="I31" s="61">
        <f>'[1]Исходный для набора'!R16</f>
        <v>14.475899005355778</v>
      </c>
      <c r="J31" s="61">
        <f>'[1]Исходный для набора'!T16</f>
        <v>1.8599999999999994</v>
      </c>
      <c r="K31" s="61">
        <f>'[1]Исходный для набора'!U16</f>
        <v>-2.8734422772709092</v>
      </c>
      <c r="L31" s="61">
        <f>'[1]Исходный для набора'!V16</f>
        <v>21.9</v>
      </c>
      <c r="M31" s="64">
        <f>'[1]Исходный для набора'!W16</f>
        <v>20.45</v>
      </c>
      <c r="N31" s="65">
        <f>'[1]Исходный для набора'!X16</f>
        <v>1228</v>
      </c>
      <c r="O31" s="64">
        <f>'[1]Исходный для набора'!Y16</f>
        <v>20.8</v>
      </c>
    </row>
    <row r="32" spans="1:21" ht="18.75" x14ac:dyDescent="0.3">
      <c r="A32" s="60" t="s">
        <v>43</v>
      </c>
      <c r="B32" s="61">
        <f>'[1]Исходный для набора'!H13</f>
        <v>2.96</v>
      </c>
      <c r="C32" s="61">
        <f>'[1]Исходный для набора'!I13</f>
        <v>9.9999999999997868E-3</v>
      </c>
      <c r="D32" s="61">
        <f>'[1]Исходный для набора'!J13</f>
        <v>4.42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11.297709923664122</v>
      </c>
      <c r="H32" s="63">
        <f>'[1]Исходный для набора'!Q13</f>
        <v>3.8167938931298551E-2</v>
      </c>
      <c r="I32" s="61">
        <f>'[1]Исходный для набора'!R13</f>
        <v>11.6622691292876</v>
      </c>
      <c r="J32" s="61">
        <f>'[1]Исходный для набора'!T13</f>
        <v>-1.46</v>
      </c>
      <c r="K32" s="61">
        <f>'[1]Исходный для набора'!U13</f>
        <v>-0.36455920562347721</v>
      </c>
      <c r="L32" s="61">
        <f>'[1]Исходный для набора'!V13</f>
        <v>2.61</v>
      </c>
      <c r="M32" s="64">
        <f>'[1]Исходный для набора'!W13</f>
        <v>2.95</v>
      </c>
      <c r="N32" s="65">
        <f>'[1]Исходный для набора'!X13</f>
        <v>378</v>
      </c>
      <c r="O32" s="64">
        <f>'[1]Исходный для набора'!Y13</f>
        <v>4.5599999999999996</v>
      </c>
    </row>
    <row r="33" spans="1:15" ht="18.75" x14ac:dyDescent="0.3">
      <c r="A33" s="60" t="s">
        <v>44</v>
      </c>
      <c r="B33" s="61">
        <f>'[1]Исходный для набора'!H27</f>
        <v>8.25</v>
      </c>
      <c r="C33" s="61">
        <f>'[1]Исходный для набора'!I27</f>
        <v>-0.1899999999999995</v>
      </c>
      <c r="D33" s="61">
        <f>'[1]Исходный для набора'!J27</f>
        <v>9.1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11.379310344827587</v>
      </c>
      <c r="H33" s="63">
        <f>'[1]Исходный для набора'!Q27</f>
        <v>-0.26206896551723879</v>
      </c>
      <c r="I33" s="61">
        <f>'[1]Исходный для набора'!R27</f>
        <v>11.973684210526315</v>
      </c>
      <c r="J33" s="61">
        <f>'[1]Исходный для набора'!T27</f>
        <v>-0.84999999999999964</v>
      </c>
      <c r="K33" s="61">
        <f>'[1]Исходный для набора'!U27</f>
        <v>-0.59437386569872785</v>
      </c>
      <c r="L33" s="61">
        <f>'[1]Исходный для набора'!V27</f>
        <v>10.36</v>
      </c>
      <c r="M33" s="64">
        <f>'[1]Исходный для набора'!W27</f>
        <v>8.44</v>
      </c>
      <c r="N33" s="65">
        <f>'[1]Исходный для набора'!X27</f>
        <v>760</v>
      </c>
      <c r="O33" s="64">
        <f>'[1]Исходный для набора'!Y27</f>
        <v>11.9</v>
      </c>
    </row>
    <row r="34" spans="1:15" s="74" customFormat="1" ht="18.75" x14ac:dyDescent="0.3">
      <c r="A34" s="67" t="s">
        <v>45</v>
      </c>
      <c r="B34" s="68">
        <f>SUM(B28:B33)</f>
        <v>91.313000000000002</v>
      </c>
      <c r="C34" s="68">
        <f>B34-M34</f>
        <v>0.20600000000000307</v>
      </c>
      <c r="D34" s="68">
        <f>SUM(D28:D33)</f>
        <v>95.13</v>
      </c>
      <c r="E34" s="69">
        <f>SUM(E28:E33)</f>
        <v>7517</v>
      </c>
      <c r="F34" s="69">
        <f>SUM(F28:F33)</f>
        <v>7513</v>
      </c>
      <c r="G34" s="68">
        <f>B34/E34*1000</f>
        <v>12.147532260210191</v>
      </c>
      <c r="H34" s="70">
        <f>G34-(M34/E34*1000)</f>
        <v>2.7404549687375379E-2</v>
      </c>
      <c r="I34" s="68">
        <f>D34/F34*1000</f>
        <v>12.662052442433115</v>
      </c>
      <c r="J34" s="68">
        <f>B34-D34</f>
        <v>-3.8169999999999931</v>
      </c>
      <c r="K34" s="71">
        <f>G34-I34</f>
        <v>-0.51452018222292395</v>
      </c>
      <c r="L34" s="68">
        <f>SUM(L28:L33)</f>
        <v>104.44999999999999</v>
      </c>
      <c r="M34" s="73">
        <f>SUM(M28:M33)</f>
        <v>91.106999999999999</v>
      </c>
      <c r="N34" s="72">
        <f>SUM(N28:N33)</f>
        <v>7583</v>
      </c>
      <c r="O34" s="73">
        <f>SUM(O28:O33)</f>
        <v>107.76</v>
      </c>
    </row>
    <row r="35" spans="1:15" ht="18.75" x14ac:dyDescent="0.3">
      <c r="A35" s="60" t="s">
        <v>46</v>
      </c>
      <c r="B35" s="61">
        <f>'[1]Исходный для набора'!H17</f>
        <v>1.81</v>
      </c>
      <c r="C35" s="61">
        <f>'[1]Исходный для набора'!I17</f>
        <v>-0.2799999999999998</v>
      </c>
      <c r="D35" s="61">
        <f>'[1]Исходный для набора'!J17</f>
        <v>2.2799999999999998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11.907894736842104</v>
      </c>
      <c r="H35" s="63">
        <f>'[1]Исходный для набора'!Q17</f>
        <v>-1.8421052631578938</v>
      </c>
      <c r="I35" s="61">
        <f>'[1]Исходный для набора'!R17</f>
        <v>12.324324324324325</v>
      </c>
      <c r="J35" s="61">
        <f>'[1]Исходный для набора'!T17</f>
        <v>-0.46999999999999975</v>
      </c>
      <c r="K35" s="61">
        <f>'[1]Исходный для набора'!U17</f>
        <v>-0.41642958748222014</v>
      </c>
      <c r="L35" s="61">
        <f>'[1]Исходный для набора'!V17</f>
        <v>1.91</v>
      </c>
      <c r="M35" s="64">
        <f>'[1]Исходный для набора'!W17</f>
        <v>2.09</v>
      </c>
      <c r="N35" s="65">
        <f>'[1]Исходный для набора'!X17</f>
        <v>186</v>
      </c>
      <c r="O35" s="64">
        <f>'[1]Исходный для набора'!Y17</f>
        <v>2.69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9.9999999999999978E-2</v>
      </c>
      <c r="K36" s="61">
        <f>'[1]Исходный для набора'!U22</f>
        <v>3.0166880616174589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f>'[1]Исходный для набора'!H32</f>
        <v>0.53</v>
      </c>
      <c r="C37" s="61">
        <f>'[1]Исходный для набора'!I32</f>
        <v>-1.0000000000000009E-2</v>
      </c>
      <c r="D37" s="61">
        <f>'[1]Исходный для набора'!J32</f>
        <v>0.94</v>
      </c>
      <c r="E37" s="62">
        <f>'[1]Исходный для набора'!M32</f>
        <v>75</v>
      </c>
      <c r="F37" s="62">
        <f>'[1]Исходный для набора'!N32</f>
        <v>109</v>
      </c>
      <c r="G37" s="61">
        <f>'[1]Исходный для набора'!P32</f>
        <v>7.0666666666666673</v>
      </c>
      <c r="H37" s="63">
        <f>'[1]Исходный для набора'!Q32</f>
        <v>-0.13333333333333375</v>
      </c>
      <c r="I37" s="61">
        <f>'[1]Исходный для набора'!R32</f>
        <v>8.623853211009175</v>
      </c>
      <c r="J37" s="61">
        <f>'[1]Исходный для набора'!T32</f>
        <v>-0.40999999999999992</v>
      </c>
      <c r="K37" s="61">
        <f>'[1]Исходный для набора'!U32</f>
        <v>-1.5571865443425077</v>
      </c>
      <c r="L37" s="61">
        <f>'[1]Исходный для набора'!V32</f>
        <v>0.22</v>
      </c>
      <c r="M37" s="64">
        <f>'[1]Исходный для набора'!W32</f>
        <v>0.54</v>
      </c>
      <c r="N37" s="65">
        <f>'[1]Исходный для набора'!X32</f>
        <v>101</v>
      </c>
      <c r="O37" s="64">
        <f>'[1]Исходный для набора'!Y32</f>
        <v>1.1499999999999999</v>
      </c>
    </row>
    <row r="38" spans="1:15" ht="18.75" x14ac:dyDescent="0.3">
      <c r="A38" s="67" t="s">
        <v>49</v>
      </c>
      <c r="B38" s="68">
        <f>SUM(B35:B37)</f>
        <v>2.6399999999999997</v>
      </c>
      <c r="C38" s="68">
        <f>B38-M38</f>
        <v>-0.29000000000000004</v>
      </c>
      <c r="D38" s="68">
        <f>SUM(D35:D37)</f>
        <v>3.42</v>
      </c>
      <c r="E38" s="69">
        <f>SUM(E35:E37)</f>
        <v>265</v>
      </c>
      <c r="F38" s="69">
        <f>SUM(F35:F37)</f>
        <v>335</v>
      </c>
      <c r="G38" s="68">
        <f>B38/E38*1000</f>
        <v>9.9622641509433958</v>
      </c>
      <c r="H38" s="70">
        <f>G38-(M38/E38*1000)</f>
        <v>-1.0943396226415079</v>
      </c>
      <c r="I38" s="68">
        <f>D38/F38*1000</f>
        <v>10.208955223880597</v>
      </c>
      <c r="J38" s="68">
        <f>B38-D38</f>
        <v>-0.78000000000000025</v>
      </c>
      <c r="K38" s="71">
        <f>G38-I38</f>
        <v>-0.24669107293720138</v>
      </c>
      <c r="L38" s="68">
        <f>SUM(L35:L37)</f>
        <v>2.33</v>
      </c>
      <c r="M38" s="73">
        <f>SUM(M35:M37)</f>
        <v>2.9299999999999997</v>
      </c>
      <c r="N38" s="72">
        <f>SUM(N35:N37)</f>
        <v>326</v>
      </c>
      <c r="O38" s="73">
        <f>SUM(O35:O37)</f>
        <v>4.08</v>
      </c>
    </row>
    <row r="39" spans="1:15" ht="18.75" x14ac:dyDescent="0.3">
      <c r="A39" s="60" t="s">
        <v>50</v>
      </c>
      <c r="B39" s="61">
        <f>'[1]Исходный для набора'!H18</f>
        <v>1.59</v>
      </c>
      <c r="C39" s="61">
        <f>'[1]Исходный для набора'!I18</f>
        <v>0</v>
      </c>
      <c r="D39" s="61">
        <f>'[1]Исходный для набора'!J18</f>
        <v>5.52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7.3611111111111116</v>
      </c>
      <c r="H39" s="63">
        <f>'[1]Исходный для набора'!Q18</f>
        <v>0</v>
      </c>
      <c r="I39" s="61">
        <f>'[1]Исходный для набора'!R18</f>
        <v>6.5017667844522968</v>
      </c>
      <c r="J39" s="61">
        <f>'[1]Исходный для набора'!T18</f>
        <v>-3.9299999999999997</v>
      </c>
      <c r="K39" s="61">
        <f>'[1]Исходный для набора'!U18</f>
        <v>0.85934432665881477</v>
      </c>
      <c r="L39" s="61">
        <f>'[1]Исходный для набора'!V18</f>
        <v>1.04</v>
      </c>
      <c r="M39" s="64">
        <f>'[1]Исходный для набора'!W18</f>
        <v>1.59</v>
      </c>
      <c r="N39" s="65">
        <f>'[1]Исходный для набора'!X18</f>
        <v>836</v>
      </c>
      <c r="O39" s="64">
        <f>'[1]Исходный для набора'!Y18</f>
        <v>6.2</v>
      </c>
    </row>
    <row r="40" spans="1:15" ht="18.75" x14ac:dyDescent="0.3">
      <c r="A40" s="60" t="s">
        <v>51</v>
      </c>
      <c r="B40" s="61">
        <f>'[1]Исходный для набора'!H41</f>
        <v>169.25</v>
      </c>
      <c r="C40" s="61">
        <f>'[1]Исходный для набора'!I41</f>
        <v>-0.84999999999999432</v>
      </c>
      <c r="D40" s="61">
        <f>'[1]Исходный для набора'!J41</f>
        <v>166.44</v>
      </c>
      <c r="E40" s="62">
        <f>'[1]Исходный для набора'!M41</f>
        <v>6432</v>
      </c>
      <c r="F40" s="62">
        <f>'[1]Исходный для набора'!N41</f>
        <v>5699</v>
      </c>
      <c r="G40" s="61">
        <f>'[1]Исходный для набора'!P41</f>
        <v>26.313743781094526</v>
      </c>
      <c r="H40" s="63">
        <f>'[1]Исходный для набора'!Q41</f>
        <v>-0.13215174129353358</v>
      </c>
      <c r="I40" s="61">
        <f>'[1]Исходный для набора'!R41</f>
        <v>29.205123705913316</v>
      </c>
      <c r="J40" s="61">
        <f>'[1]Исходный для набора'!T41</f>
        <v>2.8100000000000023</v>
      </c>
      <c r="K40" s="75">
        <f>'[1]Исходный для набора'!U41</f>
        <v>-2.8913799248187892</v>
      </c>
      <c r="L40" s="61">
        <f>'[1]Исходный для набора'!V41</f>
        <v>140.55000000000001</v>
      </c>
      <c r="M40" s="64">
        <f>'[1]Исходный для набора'!W41</f>
        <v>170.1</v>
      </c>
      <c r="N40" s="65">
        <f>'[1]Исходный для набора'!X41</f>
        <v>5905</v>
      </c>
      <c r="O40" s="64">
        <f>'[1]Исходный для набора'!Y41</f>
        <v>165.1</v>
      </c>
    </row>
    <row r="41" spans="1:15" ht="18.75" x14ac:dyDescent="0.3">
      <c r="A41" s="60" t="s">
        <v>52</v>
      </c>
      <c r="B41" s="61">
        <f>'[1]Исходный для набора'!H28</f>
        <v>39.323999999999998</v>
      </c>
      <c r="C41" s="61">
        <f>'[1]Исходный для набора'!I28</f>
        <v>-0.13300000000000267</v>
      </c>
      <c r="D41" s="61">
        <f>'[1]Исходный для набора'!J28</f>
        <v>38.049999999999997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14.861678004535147</v>
      </c>
      <c r="H41" s="63">
        <f>'[1]Исходный для набора'!Q28</f>
        <v>-5.0264550264552454E-2</v>
      </c>
      <c r="I41" s="61">
        <f>'[1]Исходный для набора'!R28</f>
        <v>14.730933023615949</v>
      </c>
      <c r="J41" s="61">
        <f>'[1]Исходный для набора'!T28</f>
        <v>1.2740000000000009</v>
      </c>
      <c r="K41" s="61">
        <f>'[1]Исходный для набора'!U28</f>
        <v>0.13074498091919828</v>
      </c>
      <c r="L41" s="61">
        <f>'[1]Исходный для набора'!V28</f>
        <v>29.448</v>
      </c>
      <c r="M41" s="64">
        <f>'[1]Исходный для набора'!W28</f>
        <v>39.457000000000001</v>
      </c>
      <c r="N41" s="65">
        <f>'[1]Исходный для набора'!X28</f>
        <v>2582</v>
      </c>
      <c r="O41" s="64">
        <f>'[1]Исходный для набора'!Y28</f>
        <v>39</v>
      </c>
    </row>
    <row r="42" spans="1:15" ht="18.75" x14ac:dyDescent="0.3">
      <c r="A42" s="60" t="s">
        <v>53</v>
      </c>
      <c r="B42" s="61">
        <f>'[1]Исходный для набора'!H19</f>
        <v>0.63500000000000001</v>
      </c>
      <c r="C42" s="61">
        <f>'[1]Исходный для набора'!I19</f>
        <v>-1.100000000000001E-2</v>
      </c>
      <c r="D42" s="76">
        <f>'[1]Исходный для набора'!J19</f>
        <v>0.76</v>
      </c>
      <c r="E42" s="62">
        <f>'[1]Исходный для набора'!M19</f>
        <v>110</v>
      </c>
      <c r="F42" s="62">
        <f>'[1]Исходный для набора'!N19</f>
        <v>146</v>
      </c>
      <c r="G42" s="61">
        <f>'[1]Исходный для набора'!P19</f>
        <v>5.7727272727272734</v>
      </c>
      <c r="H42" s="63">
        <f>'[1]Исходный для набора'!Q19</f>
        <v>-9.9999999999998757E-2</v>
      </c>
      <c r="I42" s="61">
        <f>'[1]Исходный для набора'!R19</f>
        <v>5.2054794520547949</v>
      </c>
      <c r="J42" s="61">
        <f>'[1]Исходный для набора'!T19</f>
        <v>-0.125</v>
      </c>
      <c r="K42" s="61">
        <f>'[1]Исходный для набора'!U19</f>
        <v>0.56724782067247848</v>
      </c>
      <c r="L42" s="61">
        <f>'[1]Исходный для набора'!V19</f>
        <v>0.60899999999999999</v>
      </c>
      <c r="M42" s="64">
        <f>'[1]Исходный для набора'!W19</f>
        <v>0.64600000000000002</v>
      </c>
      <c r="N42" s="65">
        <f>'[1]Исходный для набора'!X19</f>
        <v>150</v>
      </c>
      <c r="O42" s="64">
        <f>'[1]Исходный для набора'!Y19</f>
        <v>1.2</v>
      </c>
    </row>
    <row r="43" spans="1:15" ht="18.75" x14ac:dyDescent="0.3">
      <c r="A43" s="60" t="s">
        <v>54</v>
      </c>
      <c r="B43" s="61">
        <f>'[1]Исходный для набора'!H26</f>
        <v>143.41</v>
      </c>
      <c r="C43" s="61">
        <f>'[1]Исходный для набора'!I26</f>
        <v>0.71999999999999886</v>
      </c>
      <c r="D43" s="61">
        <f>'[1]Исходный для набора'!J26</f>
        <v>119.31</v>
      </c>
      <c r="E43" s="62">
        <f>'[1]Исходный для набора'!M26</f>
        <v>7058</v>
      </c>
      <c r="F43" s="62">
        <f>'[1]Исходный для набора'!N26</f>
        <v>7275</v>
      </c>
      <c r="G43" s="61">
        <f>'[1]Исходный для набора'!P26</f>
        <v>20.318787191839046</v>
      </c>
      <c r="H43" s="63">
        <f>'[1]Исходный для набора'!Q26</f>
        <v>0.1020119013884937</v>
      </c>
      <c r="I43" s="61">
        <f>'[1]Исходный для набора'!R26</f>
        <v>16.400000000000002</v>
      </c>
      <c r="J43" s="61">
        <f>'[1]Исходный для набора'!T26</f>
        <v>24.099999999999994</v>
      </c>
      <c r="K43" s="61">
        <f>'[1]Исходный для набора'!U26</f>
        <v>3.9187871918390442</v>
      </c>
      <c r="L43" s="61">
        <f>'[1]Исходный для набора'!V26</f>
        <v>141.27000000000001</v>
      </c>
      <c r="M43" s="64">
        <f>'[1]Исходный для набора'!W26</f>
        <v>142.69</v>
      </c>
      <c r="N43" s="65">
        <f>'[1]Исходный для набора'!X26</f>
        <v>7305</v>
      </c>
      <c r="O43" s="64">
        <f>'[1]Исходный для набора'!Y26</f>
        <v>115.8</v>
      </c>
    </row>
    <row r="44" spans="1:15" ht="18.75" x14ac:dyDescent="0.3">
      <c r="A44" s="60" t="s">
        <v>55</v>
      </c>
      <c r="B44" s="61">
        <f>'[1]Исходный для набора'!H25</f>
        <v>89.6</v>
      </c>
      <c r="C44" s="61">
        <f>'[1]Исходный для набора'!I25</f>
        <v>0.59999999999999432</v>
      </c>
      <c r="D44" s="61">
        <f>'[1]Исходный для набора'!J25</f>
        <v>93.6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20.842056292160965</v>
      </c>
      <c r="H44" s="63">
        <f>'[1]Исходный для набора'!Q25</f>
        <v>0.13956734124214876</v>
      </c>
      <c r="I44" s="61">
        <f>'[1]Исходный для набора'!R25</f>
        <v>21.772505233775295</v>
      </c>
      <c r="J44" s="61">
        <f>'[1]Исходный для набора'!T25</f>
        <v>-4</v>
      </c>
      <c r="K44" s="61">
        <f>'[1]Исходный для набора'!U25</f>
        <v>-0.93044894161432978</v>
      </c>
      <c r="L44" s="61">
        <f>'[1]Исходный для набора'!V25</f>
        <v>90</v>
      </c>
      <c r="M44" s="64">
        <f>'[1]Исходный для набора'!W25</f>
        <v>89</v>
      </c>
      <c r="N44" s="65">
        <f>'[1]Исходный для набора'!X25</f>
        <v>4038</v>
      </c>
      <c r="O44" s="64">
        <f>'[1]Исходный для набора'!Y25</f>
        <v>86.6</v>
      </c>
    </row>
    <row r="45" spans="1:15" s="74" customFormat="1" ht="18.75" x14ac:dyDescent="0.3">
      <c r="A45" s="67" t="s">
        <v>56</v>
      </c>
      <c r="B45" s="68">
        <f>SUM(B39:B44)</f>
        <v>443.80899999999997</v>
      </c>
      <c r="C45" s="68">
        <f>B45-M45</f>
        <v>0.32600000000002183</v>
      </c>
      <c r="D45" s="68">
        <f>SUM(D39:D44)</f>
        <v>423.67999999999995</v>
      </c>
      <c r="E45" s="69">
        <f>SUM(E39:E44)</f>
        <v>20761</v>
      </c>
      <c r="F45" s="69">
        <f>SUM(F39:F44)</f>
        <v>20851</v>
      </c>
      <c r="G45" s="68">
        <f>B45/E45*1000</f>
        <v>21.37705312846202</v>
      </c>
      <c r="H45" s="70">
        <f>G45-(M45/E45*1000)</f>
        <v>1.5702519146479688E-2</v>
      </c>
      <c r="I45" s="68">
        <f>D45/F45*1000</f>
        <v>20.319409141048389</v>
      </c>
      <c r="J45" s="68">
        <f>B45-D45</f>
        <v>20.129000000000019</v>
      </c>
      <c r="K45" s="71">
        <f>G45-I45</f>
        <v>1.0576439874136305</v>
      </c>
      <c r="L45" s="68">
        <f>SUM(L39:L44)</f>
        <v>402.91700000000003</v>
      </c>
      <c r="M45" s="73">
        <f>SUM(M39:M44)</f>
        <v>443.48299999999995</v>
      </c>
      <c r="N45" s="72">
        <f>SUM(N39:N44)</f>
        <v>20816</v>
      </c>
      <c r="O45" s="73">
        <f>SUM(O39:O44)</f>
        <v>413.9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1196.5149999999999</v>
      </c>
      <c r="C47" s="78">
        <f>'[1]Исходный для набора'!I43</f>
        <v>1.0329999999999018</v>
      </c>
      <c r="D47" s="78">
        <f>'[1]Исходный для набора'!J43</f>
        <v>1201.0200000000002</v>
      </c>
      <c r="E47" s="78">
        <f>'[1]Исходный для набора'!M43</f>
        <v>59729</v>
      </c>
      <c r="F47" s="78">
        <f>'[1]Исходный для набора'!N43</f>
        <v>62610</v>
      </c>
      <c r="G47" s="78">
        <f>'[1]Исходный для набора'!P43</f>
        <v>20</v>
      </c>
      <c r="H47" s="78">
        <f>'[1]Исходный для набора'!Q43</f>
        <v>-1.5101541964540388E-2</v>
      </c>
      <c r="I47" s="78">
        <f>'[1]Исходный для набора'!R43</f>
        <v>19.2</v>
      </c>
      <c r="J47" s="78">
        <f>'[1]Исходный для набора'!T43</f>
        <v>-4.5050000000003365</v>
      </c>
      <c r="K47" s="78">
        <f>'[1]Исходный для набора'!U43</f>
        <v>0.80000000000000071</v>
      </c>
      <c r="L47" s="78">
        <f>'[1]Исходный для набора'!V43</f>
        <v>1211.4809999999998</v>
      </c>
      <c r="M47" s="79">
        <f>'[1]Исходный для набора'!W43</f>
        <v>1195.482</v>
      </c>
      <c r="N47" s="80">
        <f>'[1]Исходный для набора'!X43</f>
        <v>63852</v>
      </c>
      <c r="O47" s="81">
        <f>'[1]Исходный для набора'!Y43</f>
        <v>1207.3799999999999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20 сентября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сентября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1196.5149999999999</v>
      </c>
      <c r="C55" s="114"/>
      <c r="D55" s="115">
        <f>'[1]Исходный для набора'!H48</f>
        <v>338722.56900000002</v>
      </c>
      <c r="E55" s="116"/>
      <c r="F55" s="117">
        <f>D55-D56</f>
        <v>998.20900000003166</v>
      </c>
      <c r="G55" s="118"/>
      <c r="H55" s="119">
        <f>E47</f>
        <v>59729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1201.0200000000002</v>
      </c>
      <c r="C56" s="114"/>
      <c r="D56" s="115">
        <f>'[1]Исходный для набора'!H49</f>
        <v>337724.36</v>
      </c>
      <c r="E56" s="116"/>
      <c r="F56" s="123"/>
      <c r="G56" s="124"/>
      <c r="H56" s="119">
        <f>F47</f>
        <v>62610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1207.3799999999999</v>
      </c>
      <c r="C57" s="114"/>
      <c r="D57" s="115">
        <f>'[1]Исходный для набора'!H50</f>
        <v>314633.20299999992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2024-09-20T01:51:54Z</dcterms:created>
  <dcterms:modified xsi:type="dcterms:W3CDTF">2024-09-20T01:52:11Z</dcterms:modified>
</cp:coreProperties>
</file>