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319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B56" i="1"/>
  <c r="A56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M39" i="1"/>
  <c r="L39" i="1"/>
  <c r="K39" i="1"/>
  <c r="J39" i="1"/>
  <c r="I39" i="1"/>
  <c r="H39" i="1"/>
  <c r="G39" i="1"/>
  <c r="F39" i="1"/>
  <c r="E39" i="1"/>
  <c r="D39" i="1"/>
  <c r="D45" i="1" s="1"/>
  <c r="C39" i="1"/>
  <c r="B39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M35" i="1"/>
  <c r="L35" i="1"/>
  <c r="K35" i="1"/>
  <c r="J35" i="1"/>
  <c r="I35" i="1"/>
  <c r="H35" i="1"/>
  <c r="G35" i="1"/>
  <c r="F35" i="1"/>
  <c r="E35" i="1"/>
  <c r="D35" i="1"/>
  <c r="D38" i="1" s="1"/>
  <c r="C35" i="1"/>
  <c r="B35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M28" i="1"/>
  <c r="L28" i="1"/>
  <c r="K28" i="1"/>
  <c r="J28" i="1"/>
  <c r="I28" i="1"/>
  <c r="H28" i="1"/>
  <c r="G28" i="1"/>
  <c r="F28" i="1"/>
  <c r="E28" i="1"/>
  <c r="D28" i="1"/>
  <c r="D34" i="1" s="1"/>
  <c r="C28" i="1"/>
  <c r="B28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C10" i="1"/>
  <c r="B10" i="1"/>
  <c r="N7" i="1"/>
  <c r="I6" i="1"/>
  <c r="G6" i="1"/>
  <c r="E6" i="1"/>
  <c r="H53" i="1" s="1"/>
  <c r="J5" i="1"/>
  <c r="K3" i="1"/>
  <c r="D19" i="1" l="1"/>
  <c r="I19" i="1" s="1"/>
  <c r="D27" i="1"/>
  <c r="I27" i="1" s="1"/>
  <c r="B27" i="1"/>
  <c r="N27" i="1"/>
  <c r="B34" i="1"/>
  <c r="J34" i="1" s="1"/>
  <c r="N34" i="1"/>
  <c r="B38" i="1"/>
  <c r="N38" i="1"/>
  <c r="B45" i="1"/>
  <c r="N45" i="1"/>
  <c r="M19" i="1"/>
  <c r="C19" i="1" s="1"/>
  <c r="M27" i="1"/>
  <c r="E34" i="1"/>
  <c r="E38" i="1"/>
  <c r="E45" i="1"/>
  <c r="I34" i="1"/>
  <c r="I45" i="1"/>
  <c r="B19" i="1"/>
  <c r="N19" i="1"/>
  <c r="F34" i="1"/>
  <c r="L34" i="1"/>
  <c r="F38" i="1"/>
  <c r="I38" i="1" s="1"/>
  <c r="L38" i="1"/>
  <c r="F45" i="1"/>
  <c r="L45" i="1"/>
  <c r="O19" i="1"/>
  <c r="M34" i="1"/>
  <c r="M38" i="1"/>
  <c r="C38" i="1" s="1"/>
  <c r="M45" i="1"/>
  <c r="G27" i="1"/>
  <c r="C27" i="1"/>
  <c r="J27" i="1"/>
  <c r="C34" i="1"/>
  <c r="G34" i="1"/>
  <c r="J38" i="1"/>
  <c r="G38" i="1"/>
  <c r="G45" i="1"/>
  <c r="J45" i="1"/>
  <c r="C45" i="1"/>
  <c r="G19" i="1"/>
  <c r="J19" i="1"/>
  <c r="K34" i="1" l="1"/>
  <c r="H34" i="1"/>
  <c r="H45" i="1"/>
  <c r="K45" i="1"/>
  <c r="H38" i="1"/>
  <c r="K38" i="1"/>
  <c r="K19" i="1"/>
  <c r="H19" i="1"/>
  <c r="H27" i="1"/>
  <c r="K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<sst xmlns="http://schemas.openxmlformats.org/spreadsheetml/2006/main" count="73" uniqueCount="67">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</sst>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/>
    <xf numFmtId="16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27 мая</v>
          </cell>
          <cell r="M3">
            <v>45439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54.26</v>
          </cell>
          <cell r="I9">
            <v>0.54999999999999716</v>
          </cell>
          <cell r="J9">
            <v>47.25</v>
          </cell>
          <cell r="M9">
            <v>1850</v>
          </cell>
          <cell r="N9">
            <v>1855</v>
          </cell>
          <cell r="P9">
            <v>29.329729729729731</v>
          </cell>
          <cell r="Q9">
            <v>0.29729729729729826</v>
          </cell>
          <cell r="R9">
            <v>25.471698113207548</v>
          </cell>
          <cell r="T9">
            <v>7.009999999999998</v>
          </cell>
          <cell r="U9">
            <v>3.8580316165221831</v>
          </cell>
          <cell r="V9">
            <v>62.73</v>
          </cell>
          <cell r="W9">
            <v>53.71</v>
          </cell>
          <cell r="X9">
            <v>1841</v>
          </cell>
          <cell r="Y9">
            <v>46.6</v>
          </cell>
        </row>
        <row r="10">
          <cell r="H10">
            <v>3.49</v>
          </cell>
          <cell r="I10">
            <v>0</v>
          </cell>
          <cell r="J10">
            <v>3.41</v>
          </cell>
          <cell r="M10">
            <v>375</v>
          </cell>
          <cell r="N10">
            <v>417</v>
          </cell>
          <cell r="P10">
            <v>9.3066666666666684</v>
          </cell>
          <cell r="Q10">
            <v>0</v>
          </cell>
          <cell r="R10">
            <v>8.1774580335731404</v>
          </cell>
          <cell r="T10">
            <v>8.0000000000000071E-2</v>
          </cell>
          <cell r="U10">
            <v>1.129208633093528</v>
          </cell>
          <cell r="V10">
            <v>2.92</v>
          </cell>
          <cell r="W10">
            <v>3.49</v>
          </cell>
          <cell r="X10">
            <v>363</v>
          </cell>
          <cell r="Y10">
            <v>3.74</v>
          </cell>
        </row>
        <row r="11">
          <cell r="H11">
            <v>56.9</v>
          </cell>
          <cell r="I11">
            <v>0.24000000000000199</v>
          </cell>
          <cell r="J11">
            <v>52.39</v>
          </cell>
          <cell r="M11">
            <v>3333</v>
          </cell>
          <cell r="N11">
            <v>3333</v>
          </cell>
          <cell r="P11">
            <v>17.071707170717072</v>
          </cell>
          <cell r="Q11">
            <v>7.2007200720072717E-2</v>
          </cell>
          <cell r="R11">
            <v>15.718571857185719</v>
          </cell>
          <cell r="T11">
            <v>4.509999999999998</v>
          </cell>
          <cell r="U11">
            <v>1.3531353135313537</v>
          </cell>
          <cell r="V11">
            <v>66.53</v>
          </cell>
          <cell r="W11">
            <v>56.66</v>
          </cell>
          <cell r="X11">
            <v>3333</v>
          </cell>
          <cell r="Y11">
            <v>52</v>
          </cell>
        </row>
        <row r="12">
          <cell r="H12">
            <v>11.79</v>
          </cell>
          <cell r="I12">
            <v>0.34999999999999964</v>
          </cell>
          <cell r="J12">
            <v>11.12</v>
          </cell>
          <cell r="M12">
            <v>652</v>
          </cell>
          <cell r="N12">
            <v>678</v>
          </cell>
          <cell r="P12">
            <v>18.082822085889568</v>
          </cell>
          <cell r="Q12">
            <v>0.53680981595091737</v>
          </cell>
          <cell r="R12">
            <v>16.401179941002948</v>
          </cell>
          <cell r="T12">
            <v>0.66999999999999993</v>
          </cell>
          <cell r="U12">
            <v>1.6816421448866201</v>
          </cell>
          <cell r="V12">
            <v>9.19</v>
          </cell>
          <cell r="W12">
            <v>11.44</v>
          </cell>
          <cell r="X12">
            <v>740</v>
          </cell>
          <cell r="Y12">
            <v>10.5</v>
          </cell>
        </row>
        <row r="13">
          <cell r="H13">
            <v>3.85</v>
          </cell>
          <cell r="I13">
            <v>2.0000000000000018E-2</v>
          </cell>
          <cell r="J13">
            <v>4.18</v>
          </cell>
          <cell r="M13">
            <v>328</v>
          </cell>
          <cell r="N13">
            <v>382</v>
          </cell>
          <cell r="P13">
            <v>11.737804878048781</v>
          </cell>
          <cell r="Q13">
            <v>6.0975609756097171E-2</v>
          </cell>
          <cell r="R13">
            <v>10.94240837696335</v>
          </cell>
          <cell r="T13">
            <v>-0.32999999999999963</v>
          </cell>
          <cell r="U13">
            <v>0.79539650108543114</v>
          </cell>
          <cell r="V13">
            <v>3.42</v>
          </cell>
          <cell r="W13">
            <v>3.83</v>
          </cell>
          <cell r="X13">
            <v>378</v>
          </cell>
          <cell r="Y13">
            <v>4.34</v>
          </cell>
        </row>
        <row r="14">
          <cell r="H14">
            <v>0.37</v>
          </cell>
          <cell r="I14">
            <v>0</v>
          </cell>
          <cell r="J14">
            <v>0.7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6.9306930693069297</v>
          </cell>
          <cell r="T14">
            <v>-0.32999999999999996</v>
          </cell>
          <cell r="U14">
            <v>0.18469154607768612</v>
          </cell>
          <cell r="V14">
            <v>0.3</v>
          </cell>
          <cell r="W14">
            <v>0.37</v>
          </cell>
          <cell r="X14">
            <v>60</v>
          </cell>
          <cell r="Y14">
            <v>0.84</v>
          </cell>
        </row>
        <row r="15">
          <cell r="H15">
            <v>16.100000000000001</v>
          </cell>
          <cell r="I15">
            <v>0.10000000000000142</v>
          </cell>
          <cell r="J15">
            <v>16.22</v>
          </cell>
          <cell r="M15">
            <v>1017</v>
          </cell>
          <cell r="N15">
            <v>1015</v>
          </cell>
          <cell r="P15">
            <v>15.830875122910523</v>
          </cell>
          <cell r="Q15">
            <v>9.8328416912488947E-2</v>
          </cell>
          <cell r="R15">
            <v>15.980295566502461</v>
          </cell>
          <cell r="T15">
            <v>-0.11999999999999744</v>
          </cell>
          <cell r="U15">
            <v>-0.14942044359193751</v>
          </cell>
          <cell r="V15">
            <v>12.9</v>
          </cell>
          <cell r="W15">
            <v>16</v>
          </cell>
          <cell r="X15">
            <v>1012</v>
          </cell>
          <cell r="Y15">
            <v>15</v>
          </cell>
        </row>
        <row r="16">
          <cell r="H16">
            <v>21</v>
          </cell>
          <cell r="I16">
            <v>1.0000000000001563E-2</v>
          </cell>
          <cell r="J16">
            <v>20.04</v>
          </cell>
          <cell r="M16">
            <v>1750</v>
          </cell>
          <cell r="N16">
            <v>1308</v>
          </cell>
          <cell r="P16">
            <v>12</v>
          </cell>
          <cell r="Q16">
            <v>5.7142857142871151E-3</v>
          </cell>
          <cell r="R16">
            <v>15.321100917431192</v>
          </cell>
          <cell r="T16">
            <v>0.96000000000000085</v>
          </cell>
          <cell r="U16">
            <v>-3.3211009174311918</v>
          </cell>
          <cell r="V16">
            <v>22.2</v>
          </cell>
          <cell r="W16">
            <v>20.99</v>
          </cell>
          <cell r="X16">
            <v>1262</v>
          </cell>
          <cell r="Y16">
            <v>18.5</v>
          </cell>
        </row>
        <row r="17">
          <cell r="H17">
            <v>2.0299999999999998</v>
          </cell>
          <cell r="I17">
            <v>0</v>
          </cell>
          <cell r="J17">
            <v>2.1</v>
          </cell>
          <cell r="M17">
            <v>152</v>
          </cell>
          <cell r="N17">
            <v>185</v>
          </cell>
          <cell r="P17">
            <v>13.355263157894736</v>
          </cell>
          <cell r="Q17">
            <v>0</v>
          </cell>
          <cell r="R17">
            <v>11.351351351351351</v>
          </cell>
          <cell r="T17">
            <v>-7.0000000000000284E-2</v>
          </cell>
          <cell r="U17">
            <v>2.0039118065433854</v>
          </cell>
          <cell r="V17">
            <v>1.61</v>
          </cell>
          <cell r="W17">
            <v>2.0299999999999998</v>
          </cell>
          <cell r="X17">
            <v>186</v>
          </cell>
          <cell r="Y17">
            <v>1.9</v>
          </cell>
        </row>
        <row r="18">
          <cell r="H18">
            <v>1.1499999999999999</v>
          </cell>
          <cell r="I18">
            <v>0</v>
          </cell>
          <cell r="J18">
            <v>7.68</v>
          </cell>
          <cell r="M18">
            <v>216</v>
          </cell>
          <cell r="N18">
            <v>845</v>
          </cell>
          <cell r="P18">
            <v>5.3240740740740735</v>
          </cell>
          <cell r="Q18">
            <v>0</v>
          </cell>
          <cell r="R18">
            <v>9.0887573964497044</v>
          </cell>
          <cell r="T18">
            <v>-6.5299999999999994</v>
          </cell>
          <cell r="U18">
            <v>-3.7646833223756309</v>
          </cell>
          <cell r="V18">
            <v>1.1399999999999999</v>
          </cell>
          <cell r="W18">
            <v>1.1499999999999999</v>
          </cell>
          <cell r="X18">
            <v>825</v>
          </cell>
          <cell r="Y18">
            <v>7</v>
          </cell>
        </row>
        <row r="19">
          <cell r="H19">
            <v>1.0780000000000001</v>
          </cell>
          <cell r="I19">
            <v>1.0000000000001119E-3</v>
          </cell>
          <cell r="J19">
            <v>1.02</v>
          </cell>
          <cell r="M19">
            <v>118</v>
          </cell>
          <cell r="N19">
            <v>150</v>
          </cell>
          <cell r="P19">
            <v>9.1355932203389845</v>
          </cell>
          <cell r="Q19">
            <v>8.4745762711886385E-3</v>
          </cell>
          <cell r="R19">
            <v>6.8000000000000007</v>
          </cell>
          <cell r="T19">
            <v>5.8000000000000052E-2</v>
          </cell>
          <cell r="U19">
            <v>2.3355932203389838</v>
          </cell>
          <cell r="V19">
            <v>0.95699999999999996</v>
          </cell>
          <cell r="W19">
            <v>1.077</v>
          </cell>
          <cell r="X19">
            <v>150</v>
          </cell>
          <cell r="Y19">
            <v>1.6</v>
          </cell>
        </row>
        <row r="20">
          <cell r="H20">
            <v>2.37</v>
          </cell>
          <cell r="I20">
            <v>0</v>
          </cell>
          <cell r="J20">
            <v>5.16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8.5714285714285712</v>
          </cell>
          <cell r="T20">
            <v>-2.79</v>
          </cell>
          <cell r="U20">
            <v>0.79616036137775303</v>
          </cell>
          <cell r="V20">
            <v>2.61</v>
          </cell>
          <cell r="W20">
            <v>2.37</v>
          </cell>
          <cell r="X20">
            <v>1093</v>
          </cell>
          <cell r="Y20">
            <v>8</v>
          </cell>
        </row>
        <row r="21">
          <cell r="H21">
            <v>0.63</v>
          </cell>
          <cell r="I21">
            <v>0</v>
          </cell>
          <cell r="J21">
            <v>2.87</v>
          </cell>
          <cell r="M21">
            <v>127</v>
          </cell>
          <cell r="N21">
            <v>436</v>
          </cell>
          <cell r="P21">
            <v>4.9606299212598426</v>
          </cell>
          <cell r="Q21">
            <v>0</v>
          </cell>
          <cell r="R21">
            <v>6.5825688073394497</v>
          </cell>
          <cell r="T21">
            <v>-2.2400000000000002</v>
          </cell>
          <cell r="U21">
            <v>-1.6219388860796071</v>
          </cell>
          <cell r="V21">
            <v>0.56999999999999995</v>
          </cell>
          <cell r="W21">
            <v>0.63</v>
          </cell>
          <cell r="X21">
            <v>464</v>
          </cell>
          <cell r="Y21">
            <v>7.6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0.34</v>
          </cell>
        </row>
        <row r="23">
          <cell r="H23">
            <v>197.82</v>
          </cell>
          <cell r="I23">
            <v>-0.15000000000000568</v>
          </cell>
          <cell r="J23">
            <v>215.31</v>
          </cell>
          <cell r="M23">
            <v>9863</v>
          </cell>
          <cell r="N23">
            <v>10706</v>
          </cell>
          <cell r="P23">
            <v>20.056777856635915</v>
          </cell>
          <cell r="Q23">
            <v>-1.520835445604618E-2</v>
          </cell>
          <cell r="R23">
            <v>20.111152624696434</v>
          </cell>
          <cell r="T23">
            <v>-17.490000000000009</v>
          </cell>
          <cell r="U23">
            <v>-5.437476806051933E-2</v>
          </cell>
          <cell r="V23">
            <v>223.58</v>
          </cell>
          <cell r="W23">
            <v>197.97</v>
          </cell>
          <cell r="X23">
            <v>10626</v>
          </cell>
          <cell r="Y23">
            <v>214.1</v>
          </cell>
        </row>
        <row r="25">
          <cell r="H25">
            <v>99.3</v>
          </cell>
          <cell r="I25">
            <v>-0.70000000000000284</v>
          </cell>
          <cell r="J25">
            <v>102.5</v>
          </cell>
          <cell r="M25">
            <v>4299</v>
          </cell>
          <cell r="N25">
            <v>4299</v>
          </cell>
          <cell r="P25">
            <v>23.098394975575715</v>
          </cell>
          <cell r="Q25">
            <v>-0.16282856478250807</v>
          </cell>
          <cell r="R25">
            <v>23.842754128867178</v>
          </cell>
          <cell r="T25">
            <v>-3.2000000000000028</v>
          </cell>
          <cell r="U25">
            <v>-0.74435915329146241</v>
          </cell>
          <cell r="V25">
            <v>104.6</v>
          </cell>
          <cell r="W25">
            <v>100</v>
          </cell>
          <cell r="X25">
            <v>4038</v>
          </cell>
          <cell r="Y25">
            <v>87.6</v>
          </cell>
        </row>
        <row r="26">
          <cell r="H26">
            <v>155.09</v>
          </cell>
          <cell r="I26">
            <v>-1.3599999999999852</v>
          </cell>
          <cell r="J26">
            <v>128.44999999999999</v>
          </cell>
          <cell r="M26">
            <v>7104</v>
          </cell>
          <cell r="N26">
            <v>7284</v>
          </cell>
          <cell r="P26">
            <v>21.831362612612612</v>
          </cell>
          <cell r="Q26">
            <v>-0.19144144144144093</v>
          </cell>
          <cell r="R26">
            <v>17.634541460735861</v>
          </cell>
          <cell r="T26">
            <v>26.640000000000015</v>
          </cell>
          <cell r="U26">
            <v>4.1968211518767511</v>
          </cell>
          <cell r="V26">
            <v>157.37</v>
          </cell>
          <cell r="W26">
            <v>156.44999999999999</v>
          </cell>
          <cell r="X26">
            <v>7300</v>
          </cell>
          <cell r="Y26">
            <v>120.3</v>
          </cell>
        </row>
        <row r="27">
          <cell r="H27">
            <v>10.89</v>
          </cell>
          <cell r="I27">
            <v>-7.0000000000000284E-2</v>
          </cell>
          <cell r="J27">
            <v>12.1</v>
          </cell>
          <cell r="M27">
            <v>725</v>
          </cell>
          <cell r="N27">
            <v>760</v>
          </cell>
          <cell r="P27">
            <v>15.020689655172415</v>
          </cell>
          <cell r="Q27">
            <v>-9.6551724137929895E-2</v>
          </cell>
          <cell r="R27">
            <v>15.921052631578947</v>
          </cell>
          <cell r="T27">
            <v>-1.2099999999999991</v>
          </cell>
          <cell r="U27">
            <v>-0.90036297640653196</v>
          </cell>
          <cell r="V27">
            <v>13.56</v>
          </cell>
          <cell r="W27">
            <v>10.96</v>
          </cell>
          <cell r="X27">
            <v>760</v>
          </cell>
          <cell r="Y27">
            <v>14.2</v>
          </cell>
        </row>
        <row r="28">
          <cell r="H28">
            <v>46.45</v>
          </cell>
          <cell r="I28">
            <v>3.6000000000001364E-2</v>
          </cell>
          <cell r="J28">
            <v>43.62</v>
          </cell>
          <cell r="M28">
            <v>2646</v>
          </cell>
          <cell r="N28">
            <v>2583</v>
          </cell>
          <cell r="P28">
            <v>17.55479969765684</v>
          </cell>
          <cell r="Q28">
            <v>1.3605442176871207E-2</v>
          </cell>
          <cell r="R28">
            <v>16.887340301974447</v>
          </cell>
          <cell r="T28">
            <v>2.8300000000000054</v>
          </cell>
          <cell r="U28">
            <v>0.66745939568239265</v>
          </cell>
          <cell r="V28">
            <v>41.183</v>
          </cell>
          <cell r="W28">
            <v>46.414000000000001</v>
          </cell>
          <cell r="X28">
            <v>2582</v>
          </cell>
          <cell r="Y28">
            <v>42.2</v>
          </cell>
        </row>
        <row r="29">
          <cell r="H29">
            <v>109.8</v>
          </cell>
          <cell r="I29">
            <v>1.3999999999999915</v>
          </cell>
          <cell r="J29">
            <v>116.2</v>
          </cell>
          <cell r="M29">
            <v>3771</v>
          </cell>
          <cell r="N29">
            <v>4971</v>
          </cell>
          <cell r="P29">
            <v>29.116945107398568</v>
          </cell>
          <cell r="Q29">
            <v>0.37125430920180236</v>
          </cell>
          <cell r="R29">
            <v>23.375578354455843</v>
          </cell>
          <cell r="T29">
            <v>-6.4000000000000057</v>
          </cell>
          <cell r="U29">
            <v>5.7413667529427244</v>
          </cell>
          <cell r="V29">
            <v>120.4</v>
          </cell>
          <cell r="W29">
            <v>108.4</v>
          </cell>
          <cell r="X29">
            <v>5451</v>
          </cell>
          <cell r="Y29">
            <v>100.2</v>
          </cell>
        </row>
        <row r="30">
          <cell r="H30">
            <v>9.98</v>
          </cell>
          <cell r="I30">
            <v>-1.9999999999999574E-2</v>
          </cell>
          <cell r="J30">
            <v>8.66</v>
          </cell>
          <cell r="M30">
            <v>675</v>
          </cell>
          <cell r="N30">
            <v>674</v>
          </cell>
          <cell r="P30">
            <v>14.785185185185187</v>
          </cell>
          <cell r="Q30">
            <v>-2.962962962962834E-2</v>
          </cell>
          <cell r="R30">
            <v>12.8486646884273</v>
          </cell>
          <cell r="T30">
            <v>1.3200000000000003</v>
          </cell>
          <cell r="U30">
            <v>1.9365204967578862</v>
          </cell>
          <cell r="V30">
            <v>6.13</v>
          </cell>
          <cell r="W30">
            <v>10</v>
          </cell>
          <cell r="X30">
            <v>631</v>
          </cell>
          <cell r="Y30">
            <v>8.0540000000000003</v>
          </cell>
        </row>
        <row r="31">
          <cell r="H31">
            <v>34.47</v>
          </cell>
          <cell r="I31">
            <v>0</v>
          </cell>
          <cell r="J31">
            <v>35.520000000000003</v>
          </cell>
          <cell r="M31">
            <v>1593</v>
          </cell>
          <cell r="N31">
            <v>1593</v>
          </cell>
          <cell r="P31">
            <v>21.638418079096045</v>
          </cell>
          <cell r="Q31">
            <v>0</v>
          </cell>
          <cell r="R31">
            <v>22.297551789077215</v>
          </cell>
          <cell r="T31">
            <v>-1.0500000000000043</v>
          </cell>
          <cell r="U31">
            <v>-0.6591337099811696</v>
          </cell>
          <cell r="V31">
            <v>37.58</v>
          </cell>
          <cell r="W31">
            <v>34.47</v>
          </cell>
          <cell r="X31">
            <v>1500</v>
          </cell>
          <cell r="Y31">
            <v>33.700000000000003</v>
          </cell>
        </row>
        <row r="32">
          <cell r="H32">
            <v>0.7</v>
          </cell>
          <cell r="I32">
            <v>0</v>
          </cell>
          <cell r="J32">
            <v>1</v>
          </cell>
          <cell r="M32">
            <v>87</v>
          </cell>
          <cell r="N32">
            <v>106</v>
          </cell>
          <cell r="P32">
            <v>8.0459770114942533</v>
          </cell>
          <cell r="Q32">
            <v>0</v>
          </cell>
          <cell r="R32">
            <v>9.4339622641509422</v>
          </cell>
          <cell r="T32">
            <v>-0.30000000000000004</v>
          </cell>
          <cell r="U32">
            <v>-1.3879852526566889</v>
          </cell>
          <cell r="V32">
            <v>0.1</v>
          </cell>
          <cell r="W32">
            <v>0.7</v>
          </cell>
          <cell r="X32">
            <v>101</v>
          </cell>
          <cell r="Y32">
            <v>0.96</v>
          </cell>
        </row>
        <row r="33">
          <cell r="H33">
            <v>46.82</v>
          </cell>
          <cell r="I33">
            <v>-0.5</v>
          </cell>
          <cell r="J33">
            <v>45.59</v>
          </cell>
          <cell r="M33">
            <v>2501</v>
          </cell>
          <cell r="N33">
            <v>2476</v>
          </cell>
          <cell r="P33">
            <v>18.720511795281887</v>
          </cell>
          <cell r="Q33">
            <v>-0.19992003198720454</v>
          </cell>
          <cell r="R33">
            <v>18.412762520193862</v>
          </cell>
          <cell r="T33">
            <v>1.2299999999999969</v>
          </cell>
          <cell r="U33">
            <v>0.30774927508802463</v>
          </cell>
          <cell r="V33">
            <v>52.57</v>
          </cell>
          <cell r="W33">
            <v>47.32</v>
          </cell>
          <cell r="X33">
            <v>2726</v>
          </cell>
          <cell r="Y33">
            <v>46.2</v>
          </cell>
        </row>
        <row r="34">
          <cell r="H34">
            <v>10.38</v>
          </cell>
          <cell r="I34">
            <v>0</v>
          </cell>
          <cell r="J34">
            <v>9.15</v>
          </cell>
          <cell r="M34">
            <v>742</v>
          </cell>
          <cell r="N34">
            <v>677</v>
          </cell>
          <cell r="P34">
            <v>13.989218328840971</v>
          </cell>
          <cell r="Q34">
            <v>0</v>
          </cell>
          <cell r="R34">
            <v>13.515509601181684</v>
          </cell>
          <cell r="T34">
            <v>1.2300000000000004</v>
          </cell>
          <cell r="U34">
            <v>0.47370872765928773</v>
          </cell>
          <cell r="V34">
            <v>8.15</v>
          </cell>
          <cell r="W34">
            <v>10.38</v>
          </cell>
          <cell r="X34">
            <v>798</v>
          </cell>
          <cell r="Y34">
            <v>10.7</v>
          </cell>
        </row>
        <row r="35">
          <cell r="H35">
            <v>12.068</v>
          </cell>
          <cell r="I35">
            <v>6.7999999999999616E-2</v>
          </cell>
          <cell r="J35">
            <v>19.260000000000002</v>
          </cell>
          <cell r="M35">
            <v>898</v>
          </cell>
          <cell r="N35">
            <v>1234</v>
          </cell>
          <cell r="P35">
            <v>13.438752783964366</v>
          </cell>
          <cell r="Q35">
            <v>7.5723830734967024E-2</v>
          </cell>
          <cell r="R35">
            <v>15.607779578606159</v>
          </cell>
          <cell r="T35">
            <v>-7.1920000000000019</v>
          </cell>
          <cell r="U35">
            <v>-2.1690267946417929</v>
          </cell>
          <cell r="V35">
            <v>13.7</v>
          </cell>
          <cell r="W35">
            <v>12</v>
          </cell>
          <cell r="X35">
            <v>1051</v>
          </cell>
          <cell r="Y35">
            <v>11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1.24</v>
          </cell>
        </row>
        <row r="38">
          <cell r="H38">
            <v>205.68</v>
          </cell>
          <cell r="I38">
            <v>1.3300000000000125</v>
          </cell>
          <cell r="J38">
            <v>204.2</v>
          </cell>
          <cell r="M38">
            <v>7294</v>
          </cell>
          <cell r="N38">
            <v>7274</v>
          </cell>
          <cell r="P38">
            <v>28.198519330956952</v>
          </cell>
          <cell r="Q38">
            <v>0.18234165067178765</v>
          </cell>
          <cell r="R38">
            <v>28.072587297222984</v>
          </cell>
          <cell r="T38">
            <v>1.4800000000000182</v>
          </cell>
          <cell r="U38">
            <v>0.12593203373396733</v>
          </cell>
          <cell r="V38">
            <v>196.7</v>
          </cell>
          <cell r="W38">
            <v>204.35</v>
          </cell>
          <cell r="X38">
            <v>7269</v>
          </cell>
          <cell r="Y38">
            <v>191</v>
          </cell>
        </row>
        <row r="39">
          <cell r="H39">
            <v>8.86</v>
          </cell>
          <cell r="I39">
            <v>4.9999999999998934E-2</v>
          </cell>
          <cell r="J39">
            <v>8.6</v>
          </cell>
          <cell r="M39">
            <v>470</v>
          </cell>
          <cell r="N39">
            <v>440</v>
          </cell>
          <cell r="P39">
            <v>18.851063829787233</v>
          </cell>
          <cell r="Q39">
            <v>0.10638297872340274</v>
          </cell>
          <cell r="R39">
            <v>19.545454545454543</v>
          </cell>
          <cell r="T39">
            <v>0.25999999999999979</v>
          </cell>
          <cell r="U39">
            <v>-0.69439071566731059</v>
          </cell>
          <cell r="V39">
            <v>7.62</v>
          </cell>
          <cell r="W39">
            <v>8.81</v>
          </cell>
          <cell r="X39">
            <v>440</v>
          </cell>
          <cell r="Y39">
            <v>8</v>
          </cell>
        </row>
        <row r="40">
          <cell r="H40">
            <v>18.579999999999998</v>
          </cell>
          <cell r="I40">
            <v>1.9999999999999574E-2</v>
          </cell>
          <cell r="J40">
            <v>19.27</v>
          </cell>
          <cell r="M40">
            <v>1253</v>
          </cell>
          <cell r="N40">
            <v>1413</v>
          </cell>
          <cell r="P40">
            <v>14.828411811652034</v>
          </cell>
          <cell r="Q40">
            <v>1.5961691939343936E-2</v>
          </cell>
          <cell r="R40">
            <v>13.637650389242745</v>
          </cell>
          <cell r="T40">
            <v>-0.69000000000000128</v>
          </cell>
          <cell r="U40">
            <v>1.1907614224092882</v>
          </cell>
          <cell r="V40">
            <v>20.75</v>
          </cell>
          <cell r="W40">
            <v>18.559999999999999</v>
          </cell>
          <cell r="X40">
            <v>1426</v>
          </cell>
          <cell r="Y40">
            <v>20.399999999999999</v>
          </cell>
        </row>
        <row r="41">
          <cell r="H41">
            <v>169.78</v>
          </cell>
          <cell r="I41">
            <v>-0.65999999999999659</v>
          </cell>
          <cell r="J41">
            <v>168.52</v>
          </cell>
          <cell r="M41">
            <v>6171</v>
          </cell>
          <cell r="N41">
            <v>5886</v>
          </cell>
          <cell r="P41">
            <v>27.512558742505266</v>
          </cell>
          <cell r="Q41">
            <v>-0.10695187165775266</v>
          </cell>
          <cell r="R41">
            <v>28.630648997621478</v>
          </cell>
          <cell r="T41">
            <v>1.2599999999999909</v>
          </cell>
          <cell r="U41">
            <v>-1.1180902551162113</v>
          </cell>
          <cell r="V41">
            <v>144.61000000000001</v>
          </cell>
          <cell r="W41">
            <v>170.44</v>
          </cell>
          <cell r="X41">
            <v>5905</v>
          </cell>
          <cell r="Y41">
            <v>143.1</v>
          </cell>
        </row>
        <row r="43">
          <cell r="H43">
            <v>1313.086</v>
          </cell>
          <cell r="I43">
            <v>0.71499999999991815</v>
          </cell>
          <cell r="J43">
            <v>1313.59</v>
          </cell>
          <cell r="M43">
            <v>60450</v>
          </cell>
          <cell r="N43">
            <v>63823</v>
          </cell>
          <cell r="P43">
            <v>21.7</v>
          </cell>
          <cell r="Q43">
            <v>-1.0024813895782358E-2</v>
          </cell>
          <cell r="R43">
            <v>20.6</v>
          </cell>
          <cell r="T43">
            <v>-0.50399999999990541</v>
          </cell>
          <cell r="U43">
            <v>1.0999999999999979</v>
          </cell>
          <cell r="V43">
            <v>1336.4299999999998</v>
          </cell>
          <cell r="W43">
            <v>1312.3710000000001</v>
          </cell>
          <cell r="X43">
            <v>64447</v>
          </cell>
          <cell r="Y43">
            <v>1230.9140000000002</v>
          </cell>
        </row>
        <row r="46">
          <cell r="J46">
            <v>1230.9140000000002</v>
          </cell>
        </row>
        <row r="48">
          <cell r="A48" t="str">
            <v>2024 г</v>
          </cell>
          <cell r="H48">
            <v>190688.486</v>
          </cell>
        </row>
        <row r="49">
          <cell r="A49" t="str">
            <v>2023 г</v>
          </cell>
          <cell r="H49">
            <v>187859.59</v>
          </cell>
        </row>
        <row r="50">
          <cell r="A50" t="str">
            <v>2022 г</v>
          </cell>
          <cell r="H50">
            <v>174626.614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5" zoomScale="60" zoomScaleNormal="60" zoomScaleSheetLayoutView="80" workbookViewId="0">
      <selection activeCell="AA27" sqref="AA27"/>
    </sheetView>
  </sheetViews>
  <sheetFormatPr defaultColWidth="7.140625" defaultRowHeight="15" x14ac:dyDescent="0.2"/>
  <cols>
    <col min="1" max="1" width="44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"/>
      <c r="M2" s="4"/>
    </row>
    <row r="3" spans="1:23" ht="25.5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6">
        <f>'[1]Исходный для набора'!M3</f>
        <v>45439</v>
      </c>
      <c r="L3" s="7"/>
      <c r="M3" s="1"/>
    </row>
    <row r="4" spans="1:23" ht="15.75" customHeight="1" x14ac:dyDescent="0.2">
      <c r="A4" s="8"/>
      <c r="B4" s="8"/>
      <c r="C4" s="8"/>
      <c r="D4" s="8"/>
      <c r="E4" s="8"/>
      <c r="F4" s="8"/>
      <c r="G4" s="9"/>
      <c r="H4" s="9"/>
      <c r="I4" s="9"/>
      <c r="J4" s="8"/>
      <c r="K4" s="8"/>
      <c r="L4" s="8"/>
      <c r="M4" s="10"/>
    </row>
    <row r="5" spans="1:23" ht="36" customHeight="1" x14ac:dyDescent="0.2">
      <c r="A5" s="117" t="s">
        <v>1</v>
      </c>
      <c r="B5" s="81" t="s">
        <v>2</v>
      </c>
      <c r="C5" s="82"/>
      <c r="D5" s="83"/>
      <c r="E5" s="120" t="s">
        <v>3</v>
      </c>
      <c r="F5" s="121"/>
      <c r="G5" s="122" t="s">
        <v>4</v>
      </c>
      <c r="H5" s="123"/>
      <c r="I5" s="124"/>
      <c r="J5" s="120" t="str">
        <f>'[1]Исходный для набора'!T5</f>
        <v>Разница к 2023 году +/-</v>
      </c>
      <c r="K5" s="121"/>
      <c r="L5" s="98" t="s">
        <v>5</v>
      </c>
      <c r="M5" s="11" t="s">
        <v>6</v>
      </c>
      <c r="N5" s="12" t="s">
        <v>7</v>
      </c>
      <c r="O5" s="101" t="s">
        <v>8</v>
      </c>
    </row>
    <row r="6" spans="1:23" ht="18.75" customHeight="1" x14ac:dyDescent="0.2">
      <c r="A6" s="118"/>
      <c r="B6" s="104" t="s">
        <v>9</v>
      </c>
      <c r="C6" s="106" t="s">
        <v>10</v>
      </c>
      <c r="D6" s="108" t="s">
        <v>11</v>
      </c>
      <c r="E6" s="110" t="str">
        <f>'[1]Исходный для набора'!M6</f>
        <v>на 1 мая</v>
      </c>
      <c r="F6" s="111"/>
      <c r="G6" s="112">
        <f>'[1]Исходный для набора'!P6</f>
        <v>2024</v>
      </c>
      <c r="H6" s="106" t="s">
        <v>12</v>
      </c>
      <c r="I6" s="112" t="str">
        <f>'[1]Исходный для набора'!R6</f>
        <v>2023 год</v>
      </c>
      <c r="J6" s="114" t="s">
        <v>13</v>
      </c>
      <c r="K6" s="125" t="s">
        <v>14</v>
      </c>
      <c r="L6" s="99"/>
      <c r="M6" s="10" t="s">
        <v>15</v>
      </c>
      <c r="N6" s="13" t="s">
        <v>16</v>
      </c>
      <c r="O6" s="102"/>
      <c r="W6" s="14"/>
    </row>
    <row r="7" spans="1:23" ht="89.25" customHeight="1" x14ac:dyDescent="0.2">
      <c r="A7" s="118"/>
      <c r="B7" s="105"/>
      <c r="C7" s="107"/>
      <c r="D7" s="109"/>
      <c r="E7" s="15" t="s">
        <v>9</v>
      </c>
      <c r="F7" s="15" t="s">
        <v>11</v>
      </c>
      <c r="G7" s="113"/>
      <c r="H7" s="107"/>
      <c r="I7" s="113"/>
      <c r="J7" s="115"/>
      <c r="K7" s="126"/>
      <c r="L7" s="100"/>
      <c r="M7" s="10"/>
      <c r="N7" s="16" t="str">
        <f>'[1]Исходный для набора'!X7</f>
        <v>2022 год</v>
      </c>
      <c r="O7" s="102"/>
    </row>
    <row r="8" spans="1:23" ht="18" customHeight="1" x14ac:dyDescent="0.2">
      <c r="A8" s="119"/>
      <c r="B8" s="122" t="s">
        <v>17</v>
      </c>
      <c r="C8" s="123"/>
      <c r="D8" s="124"/>
      <c r="E8" s="127" t="s">
        <v>18</v>
      </c>
      <c r="F8" s="128"/>
      <c r="G8" s="81" t="s">
        <v>19</v>
      </c>
      <c r="H8" s="82"/>
      <c r="I8" s="83"/>
      <c r="J8" s="17" t="s">
        <v>17</v>
      </c>
      <c r="K8" s="17" t="s">
        <v>20</v>
      </c>
      <c r="L8" s="17" t="s">
        <v>17</v>
      </c>
      <c r="M8" s="18"/>
      <c r="N8" s="19"/>
      <c r="O8" s="103"/>
    </row>
    <row r="9" spans="1:23" ht="18.75" x14ac:dyDescent="0.2">
      <c r="A9" s="20"/>
      <c r="B9" s="21">
        <v>1</v>
      </c>
      <c r="C9" s="22">
        <v>2</v>
      </c>
      <c r="D9" s="22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3"/>
      <c r="N9" s="24"/>
      <c r="O9" s="24"/>
    </row>
    <row r="10" spans="1:23" ht="18.75" x14ac:dyDescent="0.3">
      <c r="A10" s="25" t="s">
        <v>21</v>
      </c>
      <c r="B10" s="26">
        <f>'[1]Исходный для набора'!H9</f>
        <v>54.26</v>
      </c>
      <c r="C10" s="26">
        <f>'[1]Исходный для набора'!I9</f>
        <v>0.54999999999999716</v>
      </c>
      <c r="D10" s="26">
        <f>'[1]Исходный для набора'!J9</f>
        <v>47.25</v>
      </c>
      <c r="E10" s="27">
        <f>'[1]Исходный для набора'!M9</f>
        <v>1850</v>
      </c>
      <c r="F10" s="27">
        <f>'[1]Исходный для набора'!N9</f>
        <v>1855</v>
      </c>
      <c r="G10" s="26">
        <f>'[1]Исходный для набора'!P9</f>
        <v>29.329729729729731</v>
      </c>
      <c r="H10" s="28">
        <f>'[1]Исходный для набора'!Q9</f>
        <v>0.29729729729729826</v>
      </c>
      <c r="I10" s="26">
        <f>'[1]Исходный для набора'!R9</f>
        <v>25.471698113207548</v>
      </c>
      <c r="J10" s="26">
        <f>'[1]Исходный для набора'!T9</f>
        <v>7.009999999999998</v>
      </c>
      <c r="K10" s="26">
        <f>'[1]Исходный для набора'!U9</f>
        <v>3.8580316165221831</v>
      </c>
      <c r="L10" s="26">
        <f>'[1]Исходный для набора'!V9</f>
        <v>62.73</v>
      </c>
      <c r="M10" s="29">
        <f>'[1]Исходный для набора'!W9</f>
        <v>53.71</v>
      </c>
      <c r="N10" s="30">
        <f>'[1]Исходный для набора'!X9</f>
        <v>1841</v>
      </c>
      <c r="O10" s="29">
        <f>'[1]Исходный для набора'!Y9</f>
        <v>46.6</v>
      </c>
    </row>
    <row r="11" spans="1:23" ht="18.75" x14ac:dyDescent="0.3">
      <c r="A11" s="25" t="s">
        <v>22</v>
      </c>
      <c r="B11" s="26">
        <f>'[1]Исходный для набора'!H23</f>
        <v>197.82</v>
      </c>
      <c r="C11" s="26">
        <f>'[1]Исходный для набора'!I23</f>
        <v>-0.15000000000000568</v>
      </c>
      <c r="D11" s="26">
        <f>'[1]Исходный для набора'!J23</f>
        <v>215.31</v>
      </c>
      <c r="E11" s="27">
        <f>'[1]Исходный для набора'!M23</f>
        <v>9863</v>
      </c>
      <c r="F11" s="27">
        <f>'[1]Исходный для набора'!N23</f>
        <v>10706</v>
      </c>
      <c r="G11" s="26">
        <f>'[1]Исходный для набора'!P23</f>
        <v>20.056777856635915</v>
      </c>
      <c r="H11" s="28">
        <f>'[1]Исходный для набора'!Q23</f>
        <v>-1.520835445604618E-2</v>
      </c>
      <c r="I11" s="26">
        <f>'[1]Исходный для набора'!R23</f>
        <v>20.111152624696434</v>
      </c>
      <c r="J11" s="26">
        <f>'[1]Исходный для набора'!T23</f>
        <v>-17.490000000000009</v>
      </c>
      <c r="K11" s="26">
        <f>'[1]Исходный для набора'!U23</f>
        <v>-5.437476806051933E-2</v>
      </c>
      <c r="L11" s="26">
        <f>'[1]Исходный для набора'!V23</f>
        <v>223.58</v>
      </c>
      <c r="M11" s="29">
        <f>'[1]Исходный для набора'!W23</f>
        <v>197.97</v>
      </c>
      <c r="N11" s="30">
        <f>'[1]Исходный для набора'!X23</f>
        <v>10626</v>
      </c>
      <c r="O11" s="29">
        <f>'[1]Исходный для набора'!Y23</f>
        <v>214.1</v>
      </c>
    </row>
    <row r="12" spans="1:23" ht="18.75" x14ac:dyDescent="0.3">
      <c r="A12" s="25" t="s">
        <v>23</v>
      </c>
      <c r="B12" s="26">
        <f>'[1]Исходный для набора'!H15</f>
        <v>16.100000000000001</v>
      </c>
      <c r="C12" s="26">
        <f>'[1]Исходный для набора'!I15</f>
        <v>0.10000000000000142</v>
      </c>
      <c r="D12" s="26">
        <f>'[1]Исходный для набора'!J15</f>
        <v>16.22</v>
      </c>
      <c r="E12" s="27">
        <f>'[1]Исходный для набора'!M15</f>
        <v>1017</v>
      </c>
      <c r="F12" s="27">
        <f>'[1]Исходный для набора'!N15</f>
        <v>1015</v>
      </c>
      <c r="G12" s="26">
        <f>'[1]Исходный для набора'!P15</f>
        <v>15.830875122910523</v>
      </c>
      <c r="H12" s="28">
        <f>'[1]Исходный для набора'!Q15</f>
        <v>9.8328416912488947E-2</v>
      </c>
      <c r="I12" s="26">
        <f>'[1]Исходный для набора'!R15</f>
        <v>15.980295566502461</v>
      </c>
      <c r="J12" s="26">
        <f>'[1]Исходный для набора'!T15</f>
        <v>-0.11999999999999744</v>
      </c>
      <c r="K12" s="26">
        <f>'[1]Исходный для набора'!U15</f>
        <v>-0.14942044359193751</v>
      </c>
      <c r="L12" s="26">
        <f>'[1]Исходный для набора'!V15</f>
        <v>12.9</v>
      </c>
      <c r="M12" s="29">
        <f>'[1]Исходный для набора'!W15</f>
        <v>16</v>
      </c>
      <c r="N12" s="30">
        <f>'[1]Исходный для набора'!X15</f>
        <v>1012</v>
      </c>
      <c r="O12" s="29">
        <f>'[1]Исходный для набора'!Y15</f>
        <v>15</v>
      </c>
    </row>
    <row r="13" spans="1:23" ht="18.75" x14ac:dyDescent="0.3">
      <c r="A13" s="25" t="s">
        <v>24</v>
      </c>
      <c r="B13" s="26">
        <f>'[1]Исходный для набора'!H20</f>
        <v>2.37</v>
      </c>
      <c r="C13" s="26">
        <f>'[1]Исходный для набора'!I20</f>
        <v>0</v>
      </c>
      <c r="D13" s="26">
        <f>'[1]Исходный для набора'!J20</f>
        <v>5.16</v>
      </c>
      <c r="E13" s="27">
        <f>'[1]Исходный для набора'!M20</f>
        <v>253</v>
      </c>
      <c r="F13" s="27">
        <f>'[1]Исходный для набора'!N20</f>
        <v>602</v>
      </c>
      <c r="G13" s="26">
        <f>'[1]Исходный для набора'!P20</f>
        <v>9.3675889328063242</v>
      </c>
      <c r="H13" s="28">
        <f>'[1]Исходный для набора'!Q20</f>
        <v>0</v>
      </c>
      <c r="I13" s="26">
        <f>'[1]Исходный для набора'!R20</f>
        <v>8.5714285714285712</v>
      </c>
      <c r="J13" s="26">
        <f>'[1]Исходный для набора'!T20</f>
        <v>-2.79</v>
      </c>
      <c r="K13" s="26">
        <f>'[1]Исходный для набора'!U20</f>
        <v>0.79616036137775303</v>
      </c>
      <c r="L13" s="26">
        <f>'[1]Исходный для набора'!V20</f>
        <v>2.61</v>
      </c>
      <c r="M13" s="29">
        <f>'[1]Исходный для набора'!W20</f>
        <v>2.37</v>
      </c>
      <c r="N13" s="30">
        <f>'[1]Исходный для набора'!X20</f>
        <v>1093</v>
      </c>
      <c r="O13" s="29">
        <f>'[1]Исходный для набора'!Y20</f>
        <v>8</v>
      </c>
    </row>
    <row r="14" spans="1:23" ht="18.75" x14ac:dyDescent="0.3">
      <c r="A14" s="25" t="s">
        <v>25</v>
      </c>
      <c r="B14" s="26">
        <f>'[1]Исходный для набора'!H30</f>
        <v>9.98</v>
      </c>
      <c r="C14" s="26">
        <f>'[1]Исходный для набора'!I30</f>
        <v>-1.9999999999999574E-2</v>
      </c>
      <c r="D14" s="26">
        <f>'[1]Исходный для набора'!J30</f>
        <v>8.66</v>
      </c>
      <c r="E14" s="27">
        <f>'[1]Исходный для набора'!M30</f>
        <v>675</v>
      </c>
      <c r="F14" s="27">
        <f>'[1]Исходный для набора'!N30</f>
        <v>674</v>
      </c>
      <c r="G14" s="26">
        <f>'[1]Исходный для набора'!P30</f>
        <v>14.785185185185187</v>
      </c>
      <c r="H14" s="28">
        <f>'[1]Исходный для набора'!Q30</f>
        <v>-2.962962962962834E-2</v>
      </c>
      <c r="I14" s="26">
        <f>'[1]Исходный для набора'!R30</f>
        <v>12.8486646884273</v>
      </c>
      <c r="J14" s="26">
        <f>'[1]Исходный для набора'!T30</f>
        <v>1.3200000000000003</v>
      </c>
      <c r="K14" s="26">
        <f>'[1]Исходный для набора'!U30</f>
        <v>1.9365204967578862</v>
      </c>
      <c r="L14" s="26">
        <f>'[1]Исходный для набора'!V30</f>
        <v>6.13</v>
      </c>
      <c r="M14" s="29">
        <f>'[1]Исходный для набора'!W30</f>
        <v>10</v>
      </c>
      <c r="N14" s="30">
        <f>'[1]Исходный для набора'!X30</f>
        <v>631</v>
      </c>
      <c r="O14" s="29">
        <f>'[1]Исходный для набора'!Y30</f>
        <v>8.0540000000000003</v>
      </c>
    </row>
    <row r="15" spans="1:23" ht="18.75" x14ac:dyDescent="0.3">
      <c r="A15" s="25" t="s">
        <v>26</v>
      </c>
      <c r="B15" s="26">
        <f>'[1]Исходный для набора'!H21</f>
        <v>0.63</v>
      </c>
      <c r="C15" s="26">
        <f>'[1]Исходный для набора'!I21</f>
        <v>0</v>
      </c>
      <c r="D15" s="26">
        <f>'[1]Исходный для набора'!J21</f>
        <v>2.87</v>
      </c>
      <c r="E15" s="27">
        <f>'[1]Исходный для набора'!M21</f>
        <v>127</v>
      </c>
      <c r="F15" s="27">
        <f>'[1]Исходный для набора'!N21</f>
        <v>436</v>
      </c>
      <c r="G15" s="26">
        <f>'[1]Исходный для набора'!P21</f>
        <v>4.9606299212598426</v>
      </c>
      <c r="H15" s="28">
        <f>'[1]Исходный для набора'!Q21</f>
        <v>0</v>
      </c>
      <c r="I15" s="26">
        <f>'[1]Исходный для набора'!R21</f>
        <v>6.5825688073394497</v>
      </c>
      <c r="J15" s="26">
        <f>'[1]Исходный для набора'!T21</f>
        <v>-2.2400000000000002</v>
      </c>
      <c r="K15" s="26">
        <f>'[1]Исходный для набора'!U21</f>
        <v>-1.6219388860796071</v>
      </c>
      <c r="L15" s="26">
        <f>'[1]Исходный для набора'!V21</f>
        <v>0.56999999999999995</v>
      </c>
      <c r="M15" s="29">
        <f>'[1]Исходный для набора'!W21</f>
        <v>0.63</v>
      </c>
      <c r="N15" s="30">
        <f>'[1]Исходный для набора'!X21</f>
        <v>464</v>
      </c>
      <c r="O15" s="29">
        <f>'[1]Исходный для набора'!Y21</f>
        <v>7.6</v>
      </c>
    </row>
    <row r="16" spans="1:23" ht="18.75" x14ac:dyDescent="0.3">
      <c r="A16" s="25" t="s">
        <v>27</v>
      </c>
      <c r="B16" s="26">
        <f>'[1]Исходный для набора'!H33</f>
        <v>46.82</v>
      </c>
      <c r="C16" s="26">
        <f>'[1]Исходный для набора'!I33</f>
        <v>-0.5</v>
      </c>
      <c r="D16" s="26">
        <f>'[1]Исходный для набора'!J33</f>
        <v>45.59</v>
      </c>
      <c r="E16" s="27">
        <f>'[1]Исходный для набора'!M33</f>
        <v>2501</v>
      </c>
      <c r="F16" s="27">
        <f>'[1]Исходный для набора'!N33</f>
        <v>2476</v>
      </c>
      <c r="G16" s="26">
        <f>'[1]Исходный для набора'!P33</f>
        <v>18.720511795281887</v>
      </c>
      <c r="H16" s="28">
        <f>'[1]Исходный для набора'!Q33</f>
        <v>-0.19992003198720454</v>
      </c>
      <c r="I16" s="26">
        <f>'[1]Исходный для набора'!R33</f>
        <v>18.412762520193862</v>
      </c>
      <c r="J16" s="26">
        <f>'[1]Исходный для набора'!T33</f>
        <v>1.2299999999999969</v>
      </c>
      <c r="K16" s="26">
        <f>'[1]Исходный для набора'!U33</f>
        <v>0.30774927508802463</v>
      </c>
      <c r="L16" s="26">
        <f>'[1]Исходный для набора'!V33</f>
        <v>52.57</v>
      </c>
      <c r="M16" s="29">
        <f>'[1]Исходный для набора'!W33</f>
        <v>47.32</v>
      </c>
      <c r="N16" s="30">
        <f>'[1]Исходный для набора'!X33</f>
        <v>2726</v>
      </c>
      <c r="O16" s="29">
        <f>'[1]Исходный для набора'!Y33</f>
        <v>46.2</v>
      </c>
    </row>
    <row r="17" spans="1:21" ht="18.75" x14ac:dyDescent="0.3">
      <c r="A17" s="25" t="s">
        <v>28</v>
      </c>
      <c r="B17" s="26">
        <f>'[1]Исходный для набора'!H34</f>
        <v>10.38</v>
      </c>
      <c r="C17" s="26">
        <f>'[1]Исходный для набора'!I34</f>
        <v>0</v>
      </c>
      <c r="D17" s="26">
        <f>'[1]Исходный для набора'!J34</f>
        <v>9.15</v>
      </c>
      <c r="E17" s="27">
        <f>'[1]Исходный для набора'!M34</f>
        <v>742</v>
      </c>
      <c r="F17" s="27">
        <f>'[1]Исходный для набора'!N34</f>
        <v>677</v>
      </c>
      <c r="G17" s="26">
        <f>'[1]Исходный для набора'!P34</f>
        <v>13.989218328840971</v>
      </c>
      <c r="H17" s="28">
        <f>'[1]Исходный для набора'!Q34</f>
        <v>0</v>
      </c>
      <c r="I17" s="26">
        <f>'[1]Исходный для набора'!R34</f>
        <v>13.515509601181684</v>
      </c>
      <c r="J17" s="26">
        <f>'[1]Исходный для набора'!T34</f>
        <v>1.2300000000000004</v>
      </c>
      <c r="K17" s="26">
        <f>'[1]Исходный для набора'!U34</f>
        <v>0.47370872765928773</v>
      </c>
      <c r="L17" s="26">
        <f>'[1]Исходный для набора'!V34</f>
        <v>8.15</v>
      </c>
      <c r="M17" s="29">
        <f>'[1]Исходный для набора'!W34</f>
        <v>10.38</v>
      </c>
      <c r="N17" s="30">
        <f>'[1]Исходный для набора'!X34</f>
        <v>798</v>
      </c>
      <c r="O17" s="29">
        <f>'[1]Исходный для набора'!Y34</f>
        <v>10.7</v>
      </c>
      <c r="U17" s="31"/>
    </row>
    <row r="18" spans="1:21" ht="18.75" x14ac:dyDescent="0.3">
      <c r="A18" s="25" t="s">
        <v>29</v>
      </c>
      <c r="B18" s="26">
        <f>'[1]Исходный для набора'!H39</f>
        <v>8.86</v>
      </c>
      <c r="C18" s="26">
        <f>'[1]Исходный для набора'!I39</f>
        <v>4.9999999999998934E-2</v>
      </c>
      <c r="D18" s="26">
        <f>'[1]Исходный для набора'!J39</f>
        <v>8.6</v>
      </c>
      <c r="E18" s="27">
        <f>'[1]Исходный для набора'!M39</f>
        <v>470</v>
      </c>
      <c r="F18" s="27">
        <f>'[1]Исходный для набора'!N39</f>
        <v>440</v>
      </c>
      <c r="G18" s="26">
        <f>'[1]Исходный для набора'!P39</f>
        <v>18.851063829787233</v>
      </c>
      <c r="H18" s="28">
        <f>'[1]Исходный для набора'!Q39</f>
        <v>0.10638297872340274</v>
      </c>
      <c r="I18" s="26">
        <f>'[1]Исходный для набора'!R39</f>
        <v>19.545454545454543</v>
      </c>
      <c r="J18" s="26">
        <f>'[1]Исходный для набора'!T39</f>
        <v>0.25999999999999979</v>
      </c>
      <c r="K18" s="26">
        <f>'[1]Исходный для набора'!U39</f>
        <v>-0.69439071566731059</v>
      </c>
      <c r="L18" s="26">
        <f>'[1]Исходный для набора'!V39</f>
        <v>7.62</v>
      </c>
      <c r="M18" s="29">
        <f>'[1]Исходный для набора'!W39</f>
        <v>8.81</v>
      </c>
      <c r="N18" s="30">
        <f>'[1]Исходный для набора'!X39</f>
        <v>440</v>
      </c>
      <c r="O18" s="29">
        <f>'[1]Исходный для набора'!Y39</f>
        <v>8</v>
      </c>
    </row>
    <row r="19" spans="1:21" ht="18.75" x14ac:dyDescent="0.3">
      <c r="A19" s="32" t="s">
        <v>30</v>
      </c>
      <c r="B19" s="33">
        <f>SUM(B10:B18)</f>
        <v>347.22</v>
      </c>
      <c r="C19" s="33">
        <f>B19-M19</f>
        <v>3.0000000000029559E-2</v>
      </c>
      <c r="D19" s="33">
        <f>SUM(D10:D18)</f>
        <v>358.81000000000006</v>
      </c>
      <c r="E19" s="34">
        <f>SUM(E10:E18)</f>
        <v>17498</v>
      </c>
      <c r="F19" s="34">
        <f>SUM(F10:F18)</f>
        <v>18881</v>
      </c>
      <c r="G19" s="33">
        <f>B19/E19*1000</f>
        <v>19.843410675505776</v>
      </c>
      <c r="H19" s="35">
        <f>G19-(M19/E19*1000)</f>
        <v>1.7144816550498376E-3</v>
      </c>
      <c r="I19" s="33">
        <f>D19/F19*1000</f>
        <v>19.003760394046928</v>
      </c>
      <c r="J19" s="33">
        <f>B19-D19</f>
        <v>-11.590000000000032</v>
      </c>
      <c r="K19" s="36">
        <f>G19-I19</f>
        <v>0.83965028145884801</v>
      </c>
      <c r="L19" s="33">
        <f>SUM(L10:L18)</f>
        <v>376.85999999999996</v>
      </c>
      <c r="M19" s="29">
        <f>SUM(M10:M18)</f>
        <v>347.19</v>
      </c>
      <c r="N19" s="37">
        <f>SUM(N10:N18)</f>
        <v>19631</v>
      </c>
      <c r="O19" s="38">
        <f>SUM(O10:O18)</f>
        <v>364.25399999999996</v>
      </c>
    </row>
    <row r="20" spans="1:21" ht="18.75" x14ac:dyDescent="0.3">
      <c r="A20" s="25" t="s">
        <v>31</v>
      </c>
      <c r="B20" s="26">
        <f>'[1]Исходный для набора'!H10</f>
        <v>3.49</v>
      </c>
      <c r="C20" s="26">
        <f>'[1]Исходный для набора'!I10</f>
        <v>0</v>
      </c>
      <c r="D20" s="26">
        <f>'[1]Исходный для набора'!J10</f>
        <v>3.41</v>
      </c>
      <c r="E20" s="27">
        <f>'[1]Исходный для набора'!M10</f>
        <v>375</v>
      </c>
      <c r="F20" s="27">
        <f>'[1]Исходный для набора'!N10</f>
        <v>417</v>
      </c>
      <c r="G20" s="26">
        <f>'[1]Исходный для набора'!P10</f>
        <v>9.3066666666666684</v>
      </c>
      <c r="H20" s="28">
        <f>'[1]Исходный для набора'!Q10</f>
        <v>0</v>
      </c>
      <c r="I20" s="26">
        <f>'[1]Исходный для набора'!R10</f>
        <v>8.1774580335731404</v>
      </c>
      <c r="J20" s="26">
        <f>'[1]Исходный для набора'!T10</f>
        <v>8.0000000000000071E-2</v>
      </c>
      <c r="K20" s="26">
        <f>'[1]Исходный для набора'!U10</f>
        <v>1.129208633093528</v>
      </c>
      <c r="L20" s="26">
        <f>'[1]Исходный для набора'!V10</f>
        <v>2.92</v>
      </c>
      <c r="M20" s="29">
        <f>'[1]Исходный для набора'!W10</f>
        <v>3.49</v>
      </c>
      <c r="N20" s="30">
        <f>'[1]Исходный для набора'!X10</f>
        <v>363</v>
      </c>
      <c r="O20" s="29">
        <f>'[1]Исходный для набора'!Y10</f>
        <v>3.74</v>
      </c>
    </row>
    <row r="21" spans="1:21" ht="18.75" x14ac:dyDescent="0.3">
      <c r="A21" s="25" t="s">
        <v>32</v>
      </c>
      <c r="B21" s="26">
        <f>'[1]Исходный для набора'!H14</f>
        <v>0.37</v>
      </c>
      <c r="C21" s="26">
        <f>'[1]Исходный для набора'!I14</f>
        <v>0</v>
      </c>
      <c r="D21" s="26">
        <f>'[1]Исходный для набора'!J14</f>
        <v>0.7</v>
      </c>
      <c r="E21" s="27">
        <f>'[1]Исходный для набора'!M14</f>
        <v>52</v>
      </c>
      <c r="F21" s="27">
        <f>'[1]Исходный для набора'!N14</f>
        <v>101</v>
      </c>
      <c r="G21" s="26">
        <f>'[1]Исходный для набора'!P14</f>
        <v>7.1153846153846159</v>
      </c>
      <c r="H21" s="28">
        <f>'[1]Исходный для набора'!Q14</f>
        <v>0</v>
      </c>
      <c r="I21" s="26">
        <f>'[1]Исходный для набора'!R14</f>
        <v>6.9306930693069297</v>
      </c>
      <c r="J21" s="26">
        <f>'[1]Исходный для набора'!T14</f>
        <v>-0.32999999999999996</v>
      </c>
      <c r="K21" s="26">
        <f>'[1]Исходный для набора'!U14</f>
        <v>0.18469154607768612</v>
      </c>
      <c r="L21" s="26">
        <f>'[1]Исходный для набора'!V14</f>
        <v>0.3</v>
      </c>
      <c r="M21" s="29">
        <f>'[1]Исходный для набора'!W14</f>
        <v>0.37</v>
      </c>
      <c r="N21" s="30">
        <f>'[1]Исходный для набора'!X14</f>
        <v>60</v>
      </c>
      <c r="O21" s="29">
        <f>'[1]Исходный для набора'!Y14</f>
        <v>0.84</v>
      </c>
    </row>
    <row r="22" spans="1:21" ht="18.75" x14ac:dyDescent="0.3">
      <c r="A22" s="25" t="s">
        <v>33</v>
      </c>
      <c r="B22" s="26">
        <f>'[1]Исходный для набора'!H37</f>
        <v>1.1000000000000001</v>
      </c>
      <c r="C22" s="26">
        <f>'[1]Исходный для набора'!I37</f>
        <v>0</v>
      </c>
      <c r="D22" s="26">
        <f>'[1]Исходный для набора'!J37</f>
        <v>1.1000000000000001</v>
      </c>
      <c r="E22" s="27">
        <f>'[1]Исходный для набора'!M37</f>
        <v>100</v>
      </c>
      <c r="F22" s="27">
        <f>'[1]Исходный для набора'!N37</f>
        <v>100</v>
      </c>
      <c r="G22" s="26">
        <f>'[1]Исходный для набора'!P37</f>
        <v>11.000000000000002</v>
      </c>
      <c r="H22" s="28">
        <f>'[1]Исходный для набора'!Q37</f>
        <v>0</v>
      </c>
      <c r="I22" s="26">
        <f>'[1]Исходный для набора'!R37</f>
        <v>11.000000000000002</v>
      </c>
      <c r="J22" s="26">
        <f>'[1]Исходный для набора'!T37</f>
        <v>0</v>
      </c>
      <c r="K22" s="26">
        <f>'[1]Исходный для набора'!U37</f>
        <v>0</v>
      </c>
      <c r="L22" s="26">
        <f>'[1]Исходный для набора'!V37</f>
        <v>0.55000000000000004</v>
      </c>
      <c r="M22" s="29">
        <f>'[1]Исходный для набора'!W37</f>
        <v>1.1000000000000001</v>
      </c>
      <c r="N22" s="30">
        <f>'[1]Исходный для набора'!X37</f>
        <v>100</v>
      </c>
      <c r="O22" s="29">
        <f>'[1]Исходный для набора'!Y37</f>
        <v>1.24</v>
      </c>
    </row>
    <row r="23" spans="1:21" ht="18.75" x14ac:dyDescent="0.3">
      <c r="A23" s="25" t="s">
        <v>34</v>
      </c>
      <c r="B23" s="26">
        <f>'[1]Исходный для набора'!H29</f>
        <v>109.8</v>
      </c>
      <c r="C23" s="26">
        <f>'[1]Исходный для набора'!I29</f>
        <v>1.3999999999999915</v>
      </c>
      <c r="D23" s="26">
        <f>'[1]Исходный для набора'!J29</f>
        <v>116.2</v>
      </c>
      <c r="E23" s="27">
        <f>'[1]Исходный для набора'!M29</f>
        <v>3771</v>
      </c>
      <c r="F23" s="27">
        <f>'[1]Исходный для набора'!N29</f>
        <v>4971</v>
      </c>
      <c r="G23" s="26">
        <f>'[1]Исходный для набора'!P29</f>
        <v>29.116945107398568</v>
      </c>
      <c r="H23" s="28">
        <f>'[1]Исходный для набора'!Q29</f>
        <v>0.37125430920180236</v>
      </c>
      <c r="I23" s="26">
        <f>'[1]Исходный для набора'!R29</f>
        <v>23.375578354455843</v>
      </c>
      <c r="J23" s="26">
        <f>'[1]Исходный для набора'!T29</f>
        <v>-6.4000000000000057</v>
      </c>
      <c r="K23" s="26">
        <f>'[1]Исходный для набора'!U29</f>
        <v>5.7413667529427244</v>
      </c>
      <c r="L23" s="26">
        <f>'[1]Исходный для набора'!V29</f>
        <v>120.4</v>
      </c>
      <c r="M23" s="29">
        <f>'[1]Исходный для набора'!W29</f>
        <v>108.4</v>
      </c>
      <c r="N23" s="30">
        <f>'[1]Исходный для набора'!X29</f>
        <v>5451</v>
      </c>
      <c r="O23" s="29">
        <f>'[1]Исходный для набора'!Y29</f>
        <v>100.2</v>
      </c>
    </row>
    <row r="24" spans="1:21" ht="18.75" x14ac:dyDescent="0.3">
      <c r="A24" s="25" t="s">
        <v>35</v>
      </c>
      <c r="B24" s="26">
        <f>'[1]Исходный для набора'!H38</f>
        <v>205.68</v>
      </c>
      <c r="C24" s="26">
        <f>'[1]Исходный для набора'!I38</f>
        <v>1.3300000000000125</v>
      </c>
      <c r="D24" s="26">
        <f>'[1]Исходный для набора'!J38</f>
        <v>204.2</v>
      </c>
      <c r="E24" s="27">
        <f>'[1]Исходный для набора'!M38</f>
        <v>7294</v>
      </c>
      <c r="F24" s="27">
        <f>'[1]Исходный для набора'!N38</f>
        <v>7274</v>
      </c>
      <c r="G24" s="26">
        <f>'[1]Исходный для набора'!P38</f>
        <v>28.198519330956952</v>
      </c>
      <c r="H24" s="28">
        <f>'[1]Исходный для набора'!Q38</f>
        <v>0.18234165067178765</v>
      </c>
      <c r="I24" s="26">
        <f>'[1]Исходный для набора'!R38</f>
        <v>28.072587297222984</v>
      </c>
      <c r="J24" s="26">
        <f>'[1]Исходный для набора'!T38</f>
        <v>1.4800000000000182</v>
      </c>
      <c r="K24" s="26">
        <f>'[1]Исходный для набора'!U38</f>
        <v>0.12593203373396733</v>
      </c>
      <c r="L24" s="26">
        <f>'[1]Исходный для набора'!V38</f>
        <v>196.7</v>
      </c>
      <c r="M24" s="29">
        <f>'[1]Исходный для набора'!W38</f>
        <v>204.35</v>
      </c>
      <c r="N24" s="30">
        <f>'[1]Исходный для набора'!X38</f>
        <v>7269</v>
      </c>
      <c r="O24" s="29">
        <f>'[1]Исходный для набора'!Y38</f>
        <v>191</v>
      </c>
    </row>
    <row r="25" spans="1:21" ht="18.75" x14ac:dyDescent="0.3">
      <c r="A25" s="25" t="s">
        <v>36</v>
      </c>
      <c r="B25" s="26">
        <f>'[1]Исходный для набора'!H40</f>
        <v>18.579999999999998</v>
      </c>
      <c r="C25" s="26">
        <f>'[1]Исходный для набора'!I40</f>
        <v>1.9999999999999574E-2</v>
      </c>
      <c r="D25" s="26">
        <f>'[1]Исходный для набора'!J40</f>
        <v>19.27</v>
      </c>
      <c r="E25" s="27">
        <f>'[1]Исходный для набора'!M40</f>
        <v>1253</v>
      </c>
      <c r="F25" s="27">
        <f>'[1]Исходный для набора'!N40</f>
        <v>1413</v>
      </c>
      <c r="G25" s="26">
        <f>'[1]Исходный для набора'!P40</f>
        <v>14.828411811652034</v>
      </c>
      <c r="H25" s="28">
        <f>'[1]Исходный для набора'!Q40</f>
        <v>1.5961691939343936E-2</v>
      </c>
      <c r="I25" s="26">
        <f>'[1]Исходный для набора'!R40</f>
        <v>13.637650389242745</v>
      </c>
      <c r="J25" s="26">
        <f>'[1]Исходный для набора'!T40</f>
        <v>-0.69000000000000128</v>
      </c>
      <c r="K25" s="26">
        <f>'[1]Исходный для набора'!U40</f>
        <v>1.1907614224092882</v>
      </c>
      <c r="L25" s="26">
        <f>'[1]Исходный для набора'!V40</f>
        <v>20.75</v>
      </c>
      <c r="M25" s="29">
        <f>'[1]Исходный для набора'!W40</f>
        <v>18.559999999999999</v>
      </c>
      <c r="N25" s="30">
        <f>'[1]Исходный для набора'!X40</f>
        <v>1426</v>
      </c>
      <c r="O25" s="29">
        <f>'[1]Исходный для набора'!Y40</f>
        <v>20.399999999999999</v>
      </c>
    </row>
    <row r="26" spans="1:21" ht="18.75" x14ac:dyDescent="0.3">
      <c r="A26" s="25" t="s">
        <v>37</v>
      </c>
      <c r="B26" s="26">
        <f>'[1]Исходный для набора'!H31</f>
        <v>34.47</v>
      </c>
      <c r="C26" s="26">
        <f>'[1]Исходный для набора'!I31</f>
        <v>0</v>
      </c>
      <c r="D26" s="26">
        <f>'[1]Исходный для набора'!J31</f>
        <v>35.520000000000003</v>
      </c>
      <c r="E26" s="27">
        <f>'[1]Исходный для набора'!M31</f>
        <v>1593</v>
      </c>
      <c r="F26" s="27">
        <f>'[1]Исходный для набора'!N31</f>
        <v>1593</v>
      </c>
      <c r="G26" s="26">
        <f>'[1]Исходный для набора'!P31</f>
        <v>21.638418079096045</v>
      </c>
      <c r="H26" s="28">
        <f>'[1]Исходный для набора'!Q31</f>
        <v>0</v>
      </c>
      <c r="I26" s="26">
        <f>'[1]Исходный для набора'!R31</f>
        <v>22.297551789077215</v>
      </c>
      <c r="J26" s="26">
        <f>'[1]Исходный для набора'!T31</f>
        <v>-1.0500000000000043</v>
      </c>
      <c r="K26" s="26">
        <f>'[1]Исходный для набора'!U31</f>
        <v>-0.6591337099811696</v>
      </c>
      <c r="L26" s="26">
        <f>'[1]Исходный для набора'!V31</f>
        <v>37.58</v>
      </c>
      <c r="M26" s="29">
        <f>'[1]Исходный для набора'!W31</f>
        <v>34.47</v>
      </c>
      <c r="N26" s="30">
        <f>'[1]Исходный для набора'!X31</f>
        <v>1500</v>
      </c>
      <c r="O26" s="29">
        <f>'[1]Исходный для набора'!Y31</f>
        <v>33.700000000000003</v>
      </c>
    </row>
    <row r="27" spans="1:21" ht="18.75" x14ac:dyDescent="0.3">
      <c r="A27" s="32" t="s">
        <v>38</v>
      </c>
      <c r="B27" s="33">
        <f>SUM(B20:B26)</f>
        <v>373.49</v>
      </c>
      <c r="C27" s="33">
        <f>B27-M27</f>
        <v>2.75</v>
      </c>
      <c r="D27" s="33">
        <f>SUM(D20:D26)</f>
        <v>380.4</v>
      </c>
      <c r="E27" s="34">
        <f>SUM(E20:E26)</f>
        <v>14438</v>
      </c>
      <c r="F27" s="34">
        <f>SUM(F20:F26)</f>
        <v>15869</v>
      </c>
      <c r="G27" s="33">
        <f>B27/E27*1000</f>
        <v>25.868541349217345</v>
      </c>
      <c r="H27" s="35">
        <f>G27-(M27/E27*1000)</f>
        <v>0.19046959412661124</v>
      </c>
      <c r="I27" s="33">
        <f>D27/F27*1000</f>
        <v>23.971264729976681</v>
      </c>
      <c r="J27" s="33">
        <f>B27-D27</f>
        <v>-6.9099999999999682</v>
      </c>
      <c r="K27" s="36">
        <f>G27-I27</f>
        <v>1.8972766192406638</v>
      </c>
      <c r="L27" s="33">
        <f>SUM(L20:L26)</f>
        <v>379.2</v>
      </c>
      <c r="M27" s="38">
        <f>SUM(M20:M26)</f>
        <v>370.74</v>
      </c>
      <c r="N27" s="37">
        <f>SUM(N20:N26)</f>
        <v>16169</v>
      </c>
      <c r="O27" s="38">
        <f>SUM(O20:O26)</f>
        <v>351.11999999999995</v>
      </c>
    </row>
    <row r="28" spans="1:21" ht="18.75" x14ac:dyDescent="0.3">
      <c r="A28" s="25" t="s">
        <v>39</v>
      </c>
      <c r="B28" s="26">
        <f>'[1]Исходный для набора'!H12</f>
        <v>11.79</v>
      </c>
      <c r="C28" s="26">
        <f>'[1]Исходный для набора'!I12</f>
        <v>0.34999999999999964</v>
      </c>
      <c r="D28" s="26">
        <f>'[1]Исходный для набора'!J12</f>
        <v>11.12</v>
      </c>
      <c r="E28" s="27">
        <f>'[1]Исходный для набора'!M12</f>
        <v>652</v>
      </c>
      <c r="F28" s="27">
        <f>'[1]Исходный для набора'!N12</f>
        <v>678</v>
      </c>
      <c r="G28" s="26">
        <f>'[1]Исходный для набора'!P12</f>
        <v>18.082822085889568</v>
      </c>
      <c r="H28" s="28">
        <f>'[1]Исходный для набора'!Q12</f>
        <v>0.53680981595091737</v>
      </c>
      <c r="I28" s="26">
        <f>'[1]Исходный для набора'!R12</f>
        <v>16.401179941002948</v>
      </c>
      <c r="J28" s="26">
        <f>'[1]Исходный для набора'!T12</f>
        <v>0.66999999999999993</v>
      </c>
      <c r="K28" s="26">
        <f>'[1]Исходный для набора'!U12</f>
        <v>1.6816421448866201</v>
      </c>
      <c r="L28" s="26">
        <f>'[1]Исходный для набора'!V12</f>
        <v>9.19</v>
      </c>
      <c r="M28" s="29">
        <f>'[1]Исходный для набора'!W12</f>
        <v>11.44</v>
      </c>
      <c r="N28" s="30">
        <f>'[1]Исходный для набора'!X12</f>
        <v>740</v>
      </c>
      <c r="O28" s="29">
        <f>'[1]Исходный для набора'!Y12</f>
        <v>10.5</v>
      </c>
    </row>
    <row r="29" spans="1:21" ht="18.75" x14ac:dyDescent="0.3">
      <c r="A29" s="25" t="s">
        <v>40</v>
      </c>
      <c r="B29" s="26">
        <f>'[1]Исходный для набора'!H11</f>
        <v>56.9</v>
      </c>
      <c r="C29" s="26">
        <f>'[1]Исходный для набора'!I11</f>
        <v>0.24000000000000199</v>
      </c>
      <c r="D29" s="26">
        <f>'[1]Исходный для набора'!J11</f>
        <v>52.39</v>
      </c>
      <c r="E29" s="27">
        <f>'[1]Исходный для набора'!M11</f>
        <v>3333</v>
      </c>
      <c r="F29" s="27">
        <f>'[1]Исходный для набора'!N11</f>
        <v>3333</v>
      </c>
      <c r="G29" s="26">
        <f>'[1]Исходный для набора'!P11</f>
        <v>17.071707170717072</v>
      </c>
      <c r="H29" s="28">
        <f>'[1]Исходный для набора'!Q11</f>
        <v>7.2007200720072717E-2</v>
      </c>
      <c r="I29" s="26">
        <f>'[1]Исходный для набора'!R11</f>
        <v>15.718571857185719</v>
      </c>
      <c r="J29" s="26">
        <f>'[1]Исходный для набора'!T11</f>
        <v>4.509999999999998</v>
      </c>
      <c r="K29" s="26">
        <f>'[1]Исходный для набора'!U11</f>
        <v>1.3531353135313537</v>
      </c>
      <c r="L29" s="26">
        <f>'[1]Исходный для набора'!V11</f>
        <v>66.53</v>
      </c>
      <c r="M29" s="29">
        <f>'[1]Исходный для набора'!W11</f>
        <v>56.66</v>
      </c>
      <c r="N29" s="30">
        <f>'[1]Исходный для набора'!X11</f>
        <v>3333</v>
      </c>
      <c r="O29" s="29">
        <f>'[1]Исходный для набора'!Y11</f>
        <v>52</v>
      </c>
    </row>
    <row r="30" spans="1:21" ht="18.75" x14ac:dyDescent="0.3">
      <c r="A30" s="25" t="s">
        <v>41</v>
      </c>
      <c r="B30" s="26">
        <f>'[1]Исходный для набора'!H35</f>
        <v>12.068</v>
      </c>
      <c r="C30" s="26">
        <f>'[1]Исходный для набора'!I35</f>
        <v>6.7999999999999616E-2</v>
      </c>
      <c r="D30" s="26">
        <f>'[1]Исходный для набора'!J35</f>
        <v>19.260000000000002</v>
      </c>
      <c r="E30" s="27">
        <f>'[1]Исходный для набора'!M35</f>
        <v>898</v>
      </c>
      <c r="F30" s="27">
        <f>'[1]Исходный для набора'!N35</f>
        <v>1234</v>
      </c>
      <c r="G30" s="26">
        <f>'[1]Исходный для набора'!P35</f>
        <v>13.438752783964366</v>
      </c>
      <c r="H30" s="28">
        <f>'[1]Исходный для набора'!Q35</f>
        <v>7.5723830734967024E-2</v>
      </c>
      <c r="I30" s="26">
        <f>'[1]Исходный для набора'!R35</f>
        <v>15.607779578606159</v>
      </c>
      <c r="J30" s="26">
        <f>'[1]Исходный для набора'!T35</f>
        <v>-7.1920000000000019</v>
      </c>
      <c r="K30" s="26">
        <f>'[1]Исходный для набора'!U35</f>
        <v>-2.1690267946417929</v>
      </c>
      <c r="L30" s="26">
        <f>'[1]Исходный для набора'!V35</f>
        <v>13.7</v>
      </c>
      <c r="M30" s="29">
        <f>'[1]Исходный для набора'!W35</f>
        <v>12</v>
      </c>
      <c r="N30" s="30">
        <f>'[1]Исходный для набора'!X35</f>
        <v>1051</v>
      </c>
      <c r="O30" s="29">
        <f>'[1]Исходный для набора'!Y35</f>
        <v>11</v>
      </c>
    </row>
    <row r="31" spans="1:21" ht="18.75" x14ac:dyDescent="0.3">
      <c r="A31" s="25" t="s">
        <v>42</v>
      </c>
      <c r="B31" s="26">
        <f>'[1]Исходный для набора'!H16</f>
        <v>21</v>
      </c>
      <c r="C31" s="26">
        <f>'[1]Исходный для набора'!I16</f>
        <v>1.0000000000001563E-2</v>
      </c>
      <c r="D31" s="26">
        <f>'[1]Исходный для набора'!J16</f>
        <v>20.04</v>
      </c>
      <c r="E31" s="27">
        <f>'[1]Исходный для набора'!M16</f>
        <v>1750</v>
      </c>
      <c r="F31" s="27">
        <f>'[1]Исходный для набора'!N16</f>
        <v>1308</v>
      </c>
      <c r="G31" s="26">
        <f>'[1]Исходный для набора'!P16</f>
        <v>12</v>
      </c>
      <c r="H31" s="28">
        <f>'[1]Исходный для набора'!Q16</f>
        <v>5.7142857142871151E-3</v>
      </c>
      <c r="I31" s="26">
        <f>'[1]Исходный для набора'!R16</f>
        <v>15.321100917431192</v>
      </c>
      <c r="J31" s="26">
        <f>'[1]Исходный для набора'!T16</f>
        <v>0.96000000000000085</v>
      </c>
      <c r="K31" s="26">
        <f>'[1]Исходный для набора'!U16</f>
        <v>-3.3211009174311918</v>
      </c>
      <c r="L31" s="26">
        <f>'[1]Исходный для набора'!V16</f>
        <v>22.2</v>
      </c>
      <c r="M31" s="29">
        <f>'[1]Исходный для набора'!W16</f>
        <v>20.99</v>
      </c>
      <c r="N31" s="30">
        <f>'[1]Исходный для набора'!X16</f>
        <v>1262</v>
      </c>
      <c r="O31" s="29">
        <f>'[1]Исходный для набора'!Y16</f>
        <v>18.5</v>
      </c>
    </row>
    <row r="32" spans="1:21" ht="18.75" x14ac:dyDescent="0.3">
      <c r="A32" s="25" t="s">
        <v>43</v>
      </c>
      <c r="B32" s="26">
        <f>'[1]Исходный для набора'!H13</f>
        <v>3.85</v>
      </c>
      <c r="C32" s="26">
        <f>'[1]Исходный для набора'!I13</f>
        <v>2.0000000000000018E-2</v>
      </c>
      <c r="D32" s="26">
        <f>'[1]Исходный для набора'!J13</f>
        <v>4.18</v>
      </c>
      <c r="E32" s="27">
        <f>'[1]Исходный для набора'!M13</f>
        <v>328</v>
      </c>
      <c r="F32" s="27">
        <f>'[1]Исходный для набора'!N13</f>
        <v>382</v>
      </c>
      <c r="G32" s="26">
        <f>'[1]Исходный для набора'!P13</f>
        <v>11.737804878048781</v>
      </c>
      <c r="H32" s="28">
        <f>'[1]Исходный для набора'!Q13</f>
        <v>6.0975609756097171E-2</v>
      </c>
      <c r="I32" s="26">
        <f>'[1]Исходный для набора'!R13</f>
        <v>10.94240837696335</v>
      </c>
      <c r="J32" s="26">
        <f>'[1]Исходный для набора'!T13</f>
        <v>-0.32999999999999963</v>
      </c>
      <c r="K32" s="26">
        <f>'[1]Исходный для набора'!U13</f>
        <v>0.79539650108543114</v>
      </c>
      <c r="L32" s="26">
        <f>'[1]Исходный для набора'!V13</f>
        <v>3.42</v>
      </c>
      <c r="M32" s="29">
        <f>'[1]Исходный для набора'!W13</f>
        <v>3.83</v>
      </c>
      <c r="N32" s="30">
        <f>'[1]Исходный для набора'!X13</f>
        <v>378</v>
      </c>
      <c r="O32" s="29">
        <f>'[1]Исходный для набора'!Y13</f>
        <v>4.34</v>
      </c>
    </row>
    <row r="33" spans="1:15" ht="18.75" x14ac:dyDescent="0.3">
      <c r="A33" s="25" t="s">
        <v>44</v>
      </c>
      <c r="B33" s="26">
        <f>'[1]Исходный для набора'!H27</f>
        <v>10.89</v>
      </c>
      <c r="C33" s="26">
        <f>'[1]Исходный для набора'!I27</f>
        <v>-7.0000000000000284E-2</v>
      </c>
      <c r="D33" s="26">
        <f>'[1]Исходный для набора'!J27</f>
        <v>12.1</v>
      </c>
      <c r="E33" s="27">
        <f>'[1]Исходный для набора'!M27</f>
        <v>725</v>
      </c>
      <c r="F33" s="27">
        <f>'[1]Исходный для набора'!N27</f>
        <v>760</v>
      </c>
      <c r="G33" s="26">
        <f>'[1]Исходный для набора'!P27</f>
        <v>15.020689655172415</v>
      </c>
      <c r="H33" s="28">
        <f>'[1]Исходный для набора'!Q27</f>
        <v>-9.6551724137929895E-2</v>
      </c>
      <c r="I33" s="26">
        <f>'[1]Исходный для набора'!R27</f>
        <v>15.921052631578947</v>
      </c>
      <c r="J33" s="26">
        <f>'[1]Исходный для набора'!T27</f>
        <v>-1.2099999999999991</v>
      </c>
      <c r="K33" s="26">
        <f>'[1]Исходный для набора'!U27</f>
        <v>-0.90036297640653196</v>
      </c>
      <c r="L33" s="26">
        <f>'[1]Исходный для набора'!V27</f>
        <v>13.56</v>
      </c>
      <c r="M33" s="29">
        <f>'[1]Исходный для набора'!W27</f>
        <v>10.96</v>
      </c>
      <c r="N33" s="30">
        <f>'[1]Исходный для набора'!X27</f>
        <v>760</v>
      </c>
      <c r="O33" s="29">
        <f>'[1]Исходный для набора'!Y27</f>
        <v>14.2</v>
      </c>
    </row>
    <row r="34" spans="1:15" s="39" customFormat="1" ht="18.75" x14ac:dyDescent="0.3">
      <c r="A34" s="32" t="s">
        <v>45</v>
      </c>
      <c r="B34" s="33">
        <f>SUM(B28:B33)</f>
        <v>116.49799999999999</v>
      </c>
      <c r="C34" s="33">
        <f>B34-M34</f>
        <v>0.617999999999995</v>
      </c>
      <c r="D34" s="33">
        <f>SUM(D28:D33)</f>
        <v>119.09</v>
      </c>
      <c r="E34" s="34">
        <f>SUM(E28:E33)</f>
        <v>7686</v>
      </c>
      <c r="F34" s="34">
        <f>SUM(F28:F33)</f>
        <v>7695</v>
      </c>
      <c r="G34" s="33">
        <f>B34/E34*1000</f>
        <v>15.157168878480354</v>
      </c>
      <c r="H34" s="35">
        <f>G34-(M34/E34*1000)</f>
        <v>8.0405932864950458E-2</v>
      </c>
      <c r="I34" s="33">
        <f>D34/F34*1000</f>
        <v>15.476283300844706</v>
      </c>
      <c r="J34" s="33">
        <f>B34-D34</f>
        <v>-2.592000000000013</v>
      </c>
      <c r="K34" s="36">
        <f>G34-I34</f>
        <v>-0.31911442236435228</v>
      </c>
      <c r="L34" s="33">
        <f>SUM(L28:L33)</f>
        <v>128.6</v>
      </c>
      <c r="M34" s="38">
        <f>SUM(M28:M33)</f>
        <v>115.88</v>
      </c>
      <c r="N34" s="37">
        <f>SUM(N28:N33)</f>
        <v>7524</v>
      </c>
      <c r="O34" s="38">
        <f>SUM(O28:O33)</f>
        <v>110.54</v>
      </c>
    </row>
    <row r="35" spans="1:15" ht="18.75" x14ac:dyDescent="0.3">
      <c r="A35" s="25" t="s">
        <v>46</v>
      </c>
      <c r="B35" s="26">
        <f>'[1]Исходный для набора'!H17</f>
        <v>2.0299999999999998</v>
      </c>
      <c r="C35" s="26">
        <f>'[1]Исходный для набора'!I17</f>
        <v>0</v>
      </c>
      <c r="D35" s="26">
        <f>'[1]Исходный для набора'!J17</f>
        <v>2.1</v>
      </c>
      <c r="E35" s="27">
        <f>'[1]Исходный для набора'!M17</f>
        <v>152</v>
      </c>
      <c r="F35" s="27">
        <f>'[1]Исходный для набора'!N17</f>
        <v>185</v>
      </c>
      <c r="G35" s="26">
        <f>'[1]Исходный для набора'!P17</f>
        <v>13.355263157894736</v>
      </c>
      <c r="H35" s="28">
        <f>'[1]Исходный для набора'!Q17</f>
        <v>0</v>
      </c>
      <c r="I35" s="26">
        <f>'[1]Исходный для набора'!R17</f>
        <v>11.351351351351351</v>
      </c>
      <c r="J35" s="26">
        <f>'[1]Исходный для набора'!T17</f>
        <v>-7.0000000000000284E-2</v>
      </c>
      <c r="K35" s="26">
        <f>'[1]Исходный для набора'!U17</f>
        <v>2.0039118065433854</v>
      </c>
      <c r="L35" s="26">
        <f>'[1]Исходный для набора'!V17</f>
        <v>1.61</v>
      </c>
      <c r="M35" s="29">
        <f>'[1]Исходный для набора'!W17</f>
        <v>2.0299999999999998</v>
      </c>
      <c r="N35" s="30">
        <f>'[1]Исходный для набора'!X17</f>
        <v>186</v>
      </c>
      <c r="O35" s="29">
        <f>'[1]Исходный для набора'!Y17</f>
        <v>1.9</v>
      </c>
    </row>
    <row r="36" spans="1:15" ht="18.75" x14ac:dyDescent="0.3">
      <c r="A36" s="25" t="s">
        <v>47</v>
      </c>
      <c r="B36" s="26">
        <f>'[1]Исходный для набора'!H22</f>
        <v>0.3</v>
      </c>
      <c r="C36" s="26">
        <f>'[1]Исходный для набора'!I22</f>
        <v>0</v>
      </c>
      <c r="D36" s="26">
        <f>'[1]Исходный для набора'!J22</f>
        <v>0.4</v>
      </c>
      <c r="E36" s="27">
        <f>'[1]Исходный для набора'!M22</f>
        <v>35</v>
      </c>
      <c r="F36" s="27">
        <f>'[1]Исходный для набора'!N22</f>
        <v>40</v>
      </c>
      <c r="G36" s="26">
        <f>'[1]Исходный для набора'!P22</f>
        <v>8.5714285714285712</v>
      </c>
      <c r="H36" s="28">
        <f>'[1]Исходный для набора'!Q22</f>
        <v>0</v>
      </c>
      <c r="I36" s="26">
        <f>'[1]Исходный для набора'!R22</f>
        <v>10</v>
      </c>
      <c r="J36" s="26">
        <f>'[1]Исходный для набора'!T22</f>
        <v>-0.10000000000000003</v>
      </c>
      <c r="K36" s="26">
        <f>'[1]Исходный для набора'!U22</f>
        <v>-1.4285714285714288</v>
      </c>
      <c r="L36" s="26">
        <f>'[1]Исходный для набора'!V22</f>
        <v>0.2</v>
      </c>
      <c r="M36" s="29">
        <f>'[1]Исходный для набора'!W22</f>
        <v>0.3</v>
      </c>
      <c r="N36" s="30">
        <f>'[1]Исходный для набора'!X22</f>
        <v>36</v>
      </c>
      <c r="O36" s="29">
        <f>'[1]Исходный для набора'!Y22</f>
        <v>0.34</v>
      </c>
    </row>
    <row r="37" spans="1:15" ht="18.75" x14ac:dyDescent="0.3">
      <c r="A37" s="25" t="s">
        <v>48</v>
      </c>
      <c r="B37" s="26">
        <f>'[1]Исходный для набора'!H32</f>
        <v>0.7</v>
      </c>
      <c r="C37" s="26">
        <f>'[1]Исходный для набора'!I32</f>
        <v>0</v>
      </c>
      <c r="D37" s="26">
        <f>'[1]Исходный для набора'!J32</f>
        <v>1</v>
      </c>
      <c r="E37" s="27">
        <f>'[1]Исходный для набора'!M32</f>
        <v>87</v>
      </c>
      <c r="F37" s="27">
        <f>'[1]Исходный для набора'!N32</f>
        <v>106</v>
      </c>
      <c r="G37" s="26">
        <f>'[1]Исходный для набора'!P32</f>
        <v>8.0459770114942533</v>
      </c>
      <c r="H37" s="28">
        <f>'[1]Исходный для набора'!Q32</f>
        <v>0</v>
      </c>
      <c r="I37" s="26">
        <f>'[1]Исходный для набора'!R32</f>
        <v>9.4339622641509422</v>
      </c>
      <c r="J37" s="26">
        <f>'[1]Исходный для набора'!T32</f>
        <v>-0.30000000000000004</v>
      </c>
      <c r="K37" s="26">
        <f>'[1]Исходный для набора'!U32</f>
        <v>-1.3879852526566889</v>
      </c>
      <c r="L37" s="26">
        <f>'[1]Исходный для набора'!V32</f>
        <v>0.1</v>
      </c>
      <c r="M37" s="29">
        <f>'[1]Исходный для набора'!W32</f>
        <v>0.7</v>
      </c>
      <c r="N37" s="30">
        <f>'[1]Исходный для набора'!X32</f>
        <v>101</v>
      </c>
      <c r="O37" s="29">
        <f>'[1]Исходный для набора'!Y32</f>
        <v>0.96</v>
      </c>
    </row>
    <row r="38" spans="1:15" ht="18.75" x14ac:dyDescent="0.3">
      <c r="A38" s="32" t="s">
        <v>49</v>
      </c>
      <c r="B38" s="33">
        <f>SUM(B35:B37)</f>
        <v>3.0299999999999994</v>
      </c>
      <c r="C38" s="33">
        <f>B38-M38</f>
        <v>0</v>
      </c>
      <c r="D38" s="33">
        <f>SUM(D35:D37)</f>
        <v>3.5</v>
      </c>
      <c r="E38" s="34">
        <f>SUM(E35:E37)</f>
        <v>274</v>
      </c>
      <c r="F38" s="34">
        <f>SUM(F35:F37)</f>
        <v>331</v>
      </c>
      <c r="G38" s="33">
        <f>B38/E38*1000</f>
        <v>11.058394160583939</v>
      </c>
      <c r="H38" s="35">
        <f>G38-(M38/E38*1000)</f>
        <v>0</v>
      </c>
      <c r="I38" s="33">
        <f>D38/F38*1000</f>
        <v>10.574018126888218</v>
      </c>
      <c r="J38" s="33">
        <f>B38-D38</f>
        <v>-0.47000000000000064</v>
      </c>
      <c r="K38" s="36">
        <f>G38-I38</f>
        <v>0.48437603369572102</v>
      </c>
      <c r="L38" s="33">
        <f>SUM(L35:L37)</f>
        <v>1.9100000000000001</v>
      </c>
      <c r="M38" s="38">
        <f>SUM(M35:M37)</f>
        <v>3.0299999999999994</v>
      </c>
      <c r="N38" s="37">
        <f>SUM(N35:N37)</f>
        <v>323</v>
      </c>
      <c r="O38" s="38">
        <f>SUM(O35:O37)</f>
        <v>3.1999999999999997</v>
      </c>
    </row>
    <row r="39" spans="1:15" ht="18.75" x14ac:dyDescent="0.3">
      <c r="A39" s="25" t="s">
        <v>50</v>
      </c>
      <c r="B39" s="26">
        <f>'[1]Исходный для набора'!H18</f>
        <v>1.1499999999999999</v>
      </c>
      <c r="C39" s="26">
        <f>'[1]Исходный для набора'!I18</f>
        <v>0</v>
      </c>
      <c r="D39" s="26">
        <f>'[1]Исходный для набора'!J18</f>
        <v>7.68</v>
      </c>
      <c r="E39" s="27">
        <f>'[1]Исходный для набора'!M18</f>
        <v>216</v>
      </c>
      <c r="F39" s="27">
        <f>'[1]Исходный для набора'!N18</f>
        <v>845</v>
      </c>
      <c r="G39" s="26">
        <f>'[1]Исходный для набора'!P18</f>
        <v>5.3240740740740735</v>
      </c>
      <c r="H39" s="28">
        <f>'[1]Исходный для набора'!Q18</f>
        <v>0</v>
      </c>
      <c r="I39" s="26">
        <f>'[1]Исходный для набора'!R18</f>
        <v>9.0887573964497044</v>
      </c>
      <c r="J39" s="26">
        <f>'[1]Исходный для набора'!T18</f>
        <v>-6.5299999999999994</v>
      </c>
      <c r="K39" s="26">
        <f>'[1]Исходный для набора'!U18</f>
        <v>-3.7646833223756309</v>
      </c>
      <c r="L39" s="26">
        <f>'[1]Исходный для набора'!V18</f>
        <v>1.1399999999999999</v>
      </c>
      <c r="M39" s="29">
        <f>'[1]Исходный для набора'!W18</f>
        <v>1.1499999999999999</v>
      </c>
      <c r="N39" s="30">
        <f>'[1]Исходный для набора'!X18</f>
        <v>825</v>
      </c>
      <c r="O39" s="29">
        <f>'[1]Исходный для набора'!Y18</f>
        <v>7</v>
      </c>
    </row>
    <row r="40" spans="1:15" ht="18.75" x14ac:dyDescent="0.3">
      <c r="A40" s="25" t="s">
        <v>51</v>
      </c>
      <c r="B40" s="26">
        <f>'[1]Исходный для набора'!H41</f>
        <v>169.78</v>
      </c>
      <c r="C40" s="26">
        <f>'[1]Исходный для набора'!I41</f>
        <v>-0.65999999999999659</v>
      </c>
      <c r="D40" s="26">
        <f>'[1]Исходный для набора'!J41</f>
        <v>168.52</v>
      </c>
      <c r="E40" s="27">
        <f>'[1]Исходный для набора'!M41</f>
        <v>6171</v>
      </c>
      <c r="F40" s="27">
        <f>'[1]Исходный для набора'!N41</f>
        <v>5886</v>
      </c>
      <c r="G40" s="26">
        <f>'[1]Исходный для набора'!P41</f>
        <v>27.512558742505266</v>
      </c>
      <c r="H40" s="28">
        <f>'[1]Исходный для набора'!Q41</f>
        <v>-0.10695187165775266</v>
      </c>
      <c r="I40" s="26">
        <f>'[1]Исходный для набора'!R41</f>
        <v>28.630648997621478</v>
      </c>
      <c r="J40" s="26">
        <f>'[1]Исходный для набора'!T41</f>
        <v>1.2599999999999909</v>
      </c>
      <c r="K40" s="40">
        <f>'[1]Исходный для набора'!U41</f>
        <v>-1.1180902551162113</v>
      </c>
      <c r="L40" s="26">
        <f>'[1]Исходный для набора'!V41</f>
        <v>144.61000000000001</v>
      </c>
      <c r="M40" s="29">
        <f>'[1]Исходный для набора'!W41</f>
        <v>170.44</v>
      </c>
      <c r="N40" s="30">
        <f>'[1]Исходный для набора'!X41</f>
        <v>5905</v>
      </c>
      <c r="O40" s="29">
        <f>'[1]Исходный для набора'!Y41</f>
        <v>143.1</v>
      </c>
    </row>
    <row r="41" spans="1:15" ht="18.75" x14ac:dyDescent="0.3">
      <c r="A41" s="25" t="s">
        <v>52</v>
      </c>
      <c r="B41" s="26">
        <f>'[1]Исходный для набора'!H28</f>
        <v>46.45</v>
      </c>
      <c r="C41" s="26">
        <f>'[1]Исходный для набора'!I28</f>
        <v>3.6000000000001364E-2</v>
      </c>
      <c r="D41" s="26">
        <f>'[1]Исходный для набора'!J28</f>
        <v>43.62</v>
      </c>
      <c r="E41" s="27">
        <f>'[1]Исходный для набора'!M28</f>
        <v>2646</v>
      </c>
      <c r="F41" s="27">
        <f>'[1]Исходный для набора'!N28</f>
        <v>2583</v>
      </c>
      <c r="G41" s="26">
        <f>'[1]Исходный для набора'!P28</f>
        <v>17.55479969765684</v>
      </c>
      <c r="H41" s="28">
        <f>'[1]Исходный для набора'!Q28</f>
        <v>1.3605442176871207E-2</v>
      </c>
      <c r="I41" s="26">
        <f>'[1]Исходный для набора'!R28</f>
        <v>16.887340301974447</v>
      </c>
      <c r="J41" s="26">
        <f>'[1]Исходный для набора'!T28</f>
        <v>2.8300000000000054</v>
      </c>
      <c r="K41" s="26">
        <f>'[1]Исходный для набора'!U28</f>
        <v>0.66745939568239265</v>
      </c>
      <c r="L41" s="26">
        <f>'[1]Исходный для набора'!V28</f>
        <v>41.183</v>
      </c>
      <c r="M41" s="29">
        <f>'[1]Исходный для набора'!W28</f>
        <v>46.414000000000001</v>
      </c>
      <c r="N41" s="30">
        <f>'[1]Исходный для набора'!X28</f>
        <v>2582</v>
      </c>
      <c r="O41" s="29">
        <f>'[1]Исходный для набора'!Y28</f>
        <v>42.2</v>
      </c>
    </row>
    <row r="42" spans="1:15" ht="18.75" x14ac:dyDescent="0.3">
      <c r="A42" s="25" t="s">
        <v>53</v>
      </c>
      <c r="B42" s="26">
        <f>'[1]Исходный для набора'!H19</f>
        <v>1.0780000000000001</v>
      </c>
      <c r="C42" s="26">
        <f>'[1]Исходный для набора'!I19</f>
        <v>1.0000000000001119E-3</v>
      </c>
      <c r="D42" s="41">
        <f>'[1]Исходный для набора'!J19</f>
        <v>1.02</v>
      </c>
      <c r="E42" s="27">
        <f>'[1]Исходный для набора'!M19</f>
        <v>118</v>
      </c>
      <c r="F42" s="27">
        <f>'[1]Исходный для набора'!N19</f>
        <v>150</v>
      </c>
      <c r="G42" s="26">
        <f>'[1]Исходный для набора'!P19</f>
        <v>9.1355932203389845</v>
      </c>
      <c r="H42" s="28">
        <f>'[1]Исходный для набора'!Q19</f>
        <v>8.4745762711886385E-3</v>
      </c>
      <c r="I42" s="26">
        <f>'[1]Исходный для набора'!R19</f>
        <v>6.8000000000000007</v>
      </c>
      <c r="J42" s="26">
        <f>'[1]Исходный для набора'!T19</f>
        <v>5.8000000000000052E-2</v>
      </c>
      <c r="K42" s="26">
        <f>'[1]Исходный для набора'!U19</f>
        <v>2.3355932203389838</v>
      </c>
      <c r="L42" s="26">
        <f>'[1]Исходный для набора'!V19</f>
        <v>0.95699999999999996</v>
      </c>
      <c r="M42" s="29">
        <f>'[1]Исходный для набора'!W19</f>
        <v>1.077</v>
      </c>
      <c r="N42" s="30">
        <f>'[1]Исходный для набора'!X19</f>
        <v>150</v>
      </c>
      <c r="O42" s="29">
        <f>'[1]Исходный для набора'!Y19</f>
        <v>1.6</v>
      </c>
    </row>
    <row r="43" spans="1:15" ht="18.75" x14ac:dyDescent="0.3">
      <c r="A43" s="25" t="s">
        <v>54</v>
      </c>
      <c r="B43" s="26">
        <f>'[1]Исходный для набора'!H26</f>
        <v>155.09</v>
      </c>
      <c r="C43" s="26">
        <f>'[1]Исходный для набора'!I26</f>
        <v>-1.3599999999999852</v>
      </c>
      <c r="D43" s="26">
        <f>'[1]Исходный для набора'!J26</f>
        <v>128.44999999999999</v>
      </c>
      <c r="E43" s="27">
        <f>'[1]Исходный для набора'!M26</f>
        <v>7104</v>
      </c>
      <c r="F43" s="27">
        <f>'[1]Исходный для набора'!N26</f>
        <v>7284</v>
      </c>
      <c r="G43" s="26">
        <f>'[1]Исходный для набора'!P26</f>
        <v>21.831362612612612</v>
      </c>
      <c r="H43" s="28">
        <f>'[1]Исходный для набора'!Q26</f>
        <v>-0.19144144144144093</v>
      </c>
      <c r="I43" s="26">
        <f>'[1]Исходный для набора'!R26</f>
        <v>17.634541460735861</v>
      </c>
      <c r="J43" s="26">
        <f>'[1]Исходный для набора'!T26</f>
        <v>26.640000000000015</v>
      </c>
      <c r="K43" s="26">
        <f>'[1]Исходный для набора'!U26</f>
        <v>4.1968211518767511</v>
      </c>
      <c r="L43" s="26">
        <f>'[1]Исходный для набора'!V26</f>
        <v>157.37</v>
      </c>
      <c r="M43" s="29">
        <f>'[1]Исходный для набора'!W26</f>
        <v>156.44999999999999</v>
      </c>
      <c r="N43" s="30">
        <f>'[1]Исходный для набора'!X26</f>
        <v>7300</v>
      </c>
      <c r="O43" s="29">
        <f>'[1]Исходный для набора'!Y26</f>
        <v>120.3</v>
      </c>
    </row>
    <row r="44" spans="1:15" ht="18.75" x14ac:dyDescent="0.3">
      <c r="A44" s="25" t="s">
        <v>55</v>
      </c>
      <c r="B44" s="26">
        <f>'[1]Исходный для набора'!H25</f>
        <v>99.3</v>
      </c>
      <c r="C44" s="26">
        <f>'[1]Исходный для набора'!I25</f>
        <v>-0.70000000000000284</v>
      </c>
      <c r="D44" s="26">
        <f>'[1]Исходный для набора'!J25</f>
        <v>102.5</v>
      </c>
      <c r="E44" s="27">
        <f>'[1]Исходный для набора'!M25</f>
        <v>4299</v>
      </c>
      <c r="F44" s="27">
        <f>'[1]Исходный для набора'!N25</f>
        <v>4299</v>
      </c>
      <c r="G44" s="26">
        <f>'[1]Исходный для набора'!P25</f>
        <v>23.098394975575715</v>
      </c>
      <c r="H44" s="28">
        <f>'[1]Исходный для набора'!Q25</f>
        <v>-0.16282856478250807</v>
      </c>
      <c r="I44" s="26">
        <f>'[1]Исходный для набора'!R25</f>
        <v>23.842754128867178</v>
      </c>
      <c r="J44" s="26">
        <f>'[1]Исходный для набора'!T25</f>
        <v>-3.2000000000000028</v>
      </c>
      <c r="K44" s="26">
        <f>'[1]Исходный для набора'!U25</f>
        <v>-0.74435915329146241</v>
      </c>
      <c r="L44" s="26">
        <f>'[1]Исходный для набора'!V25</f>
        <v>104.6</v>
      </c>
      <c r="M44" s="29">
        <f>'[1]Исходный для набора'!W25</f>
        <v>100</v>
      </c>
      <c r="N44" s="30">
        <f>'[1]Исходный для набора'!X25</f>
        <v>4038</v>
      </c>
      <c r="O44" s="29">
        <f>'[1]Исходный для набора'!Y25</f>
        <v>87.6</v>
      </c>
    </row>
    <row r="45" spans="1:15" s="39" customFormat="1" ht="18.75" x14ac:dyDescent="0.3">
      <c r="A45" s="32" t="s">
        <v>56</v>
      </c>
      <c r="B45" s="33">
        <f>SUM(B39:B44)</f>
        <v>472.84800000000001</v>
      </c>
      <c r="C45" s="33">
        <f>B45-M45</f>
        <v>-2.6829999999999927</v>
      </c>
      <c r="D45" s="33">
        <f>SUM(D39:D44)</f>
        <v>451.79</v>
      </c>
      <c r="E45" s="34">
        <f>SUM(E39:E44)</f>
        <v>20554</v>
      </c>
      <c r="F45" s="34">
        <f>SUM(F39:F44)</f>
        <v>21047</v>
      </c>
      <c r="G45" s="33">
        <f>B45/E45*1000</f>
        <v>23.005157147027344</v>
      </c>
      <c r="H45" s="35">
        <f>G45-(M45/E45*1000)</f>
        <v>-0.13053420258830073</v>
      </c>
      <c r="I45" s="33">
        <f>D45/F45*1000</f>
        <v>21.465767092697298</v>
      </c>
      <c r="J45" s="33">
        <f>B45-D45</f>
        <v>21.057999999999993</v>
      </c>
      <c r="K45" s="36">
        <f>G45-I45</f>
        <v>1.5393900543300454</v>
      </c>
      <c r="L45" s="33">
        <f>SUM(L39:L44)</f>
        <v>449.86</v>
      </c>
      <c r="M45" s="38">
        <f>SUM(M39:M44)</f>
        <v>475.53100000000001</v>
      </c>
      <c r="N45" s="37">
        <f>SUM(N39:N44)</f>
        <v>20800</v>
      </c>
      <c r="O45" s="38">
        <f>SUM(O39:O44)</f>
        <v>401.79999999999995</v>
      </c>
    </row>
    <row r="46" spans="1:15" s="39" customFormat="1" ht="18.75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38"/>
      <c r="N46" s="37"/>
      <c r="O46" s="38"/>
    </row>
    <row r="47" spans="1:15" s="47" customFormat="1" ht="18.75" x14ac:dyDescent="0.2">
      <c r="A47" s="42" t="s">
        <v>57</v>
      </c>
      <c r="B47" s="43">
        <f>'[1]Исходный для набора'!H43</f>
        <v>1313.086</v>
      </c>
      <c r="C47" s="43">
        <f>'[1]Исходный для набора'!I43</f>
        <v>0.71499999999991815</v>
      </c>
      <c r="D47" s="43">
        <f>'[1]Исходный для набора'!J43</f>
        <v>1313.59</v>
      </c>
      <c r="E47" s="43">
        <f>'[1]Исходный для набора'!M43</f>
        <v>60450</v>
      </c>
      <c r="F47" s="43">
        <f>'[1]Исходный для набора'!N43</f>
        <v>63823</v>
      </c>
      <c r="G47" s="43">
        <f>'[1]Исходный для набора'!P43</f>
        <v>21.7</v>
      </c>
      <c r="H47" s="43">
        <f>'[1]Исходный для набора'!Q43</f>
        <v>-1.0024813895782358E-2</v>
      </c>
      <c r="I47" s="43">
        <f>'[1]Исходный для набора'!R43</f>
        <v>20.6</v>
      </c>
      <c r="J47" s="43">
        <f>'[1]Исходный для набора'!T43</f>
        <v>-0.50399999999990541</v>
      </c>
      <c r="K47" s="43">
        <f>'[1]Исходный для набора'!U43</f>
        <v>1.0999999999999979</v>
      </c>
      <c r="L47" s="43">
        <f>'[1]Исходный для набора'!V43</f>
        <v>1336.4299999999998</v>
      </c>
      <c r="M47" s="44">
        <f>'[1]Исходный для набора'!W43</f>
        <v>1312.3710000000001</v>
      </c>
      <c r="N47" s="45">
        <f>'[1]Исходный для набора'!X43</f>
        <v>64447</v>
      </c>
      <c r="O47" s="46">
        <f>'[1]Исходный для набора'!Y43</f>
        <v>1230.9140000000002</v>
      </c>
    </row>
    <row r="48" spans="1:15" ht="18.75" x14ac:dyDescent="0.3">
      <c r="A48" s="48"/>
      <c r="B48" s="48"/>
      <c r="C48" s="49"/>
      <c r="D48" s="49"/>
      <c r="E48" s="50"/>
      <c r="F48" s="50"/>
      <c r="G48" s="49"/>
      <c r="H48" s="51"/>
      <c r="I48" s="49"/>
      <c r="J48" s="52"/>
      <c r="K48" s="49"/>
      <c r="L48" s="49"/>
      <c r="M48" s="53"/>
      <c r="N48" s="31"/>
    </row>
    <row r="49" spans="1:14" ht="15" customHeight="1" x14ac:dyDescent="0.3">
      <c r="A49" s="84" t="s">
        <v>58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49"/>
      <c r="M49" s="53"/>
      <c r="N49" s="31"/>
    </row>
    <row r="50" spans="1:14" ht="15" customHeigh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49"/>
      <c r="M50" s="53"/>
      <c r="N50" s="31"/>
    </row>
    <row r="51" spans="1:14" ht="32.25" customHeight="1" x14ac:dyDescent="0.3">
      <c r="A51" s="85" t="s">
        <v>59</v>
      </c>
      <c r="B51" s="88" t="s">
        <v>60</v>
      </c>
      <c r="C51" s="89"/>
      <c r="D51" s="89"/>
      <c r="E51" s="89"/>
      <c r="F51" s="89"/>
      <c r="G51" s="90"/>
      <c r="H51" s="91" t="s">
        <v>61</v>
      </c>
      <c r="I51" s="92"/>
      <c r="J51" s="92"/>
      <c r="K51" s="93"/>
      <c r="L51" s="55"/>
      <c r="M51" s="53"/>
      <c r="N51" s="31"/>
    </row>
    <row r="52" spans="1:14" ht="30.75" customHeight="1" x14ac:dyDescent="0.2">
      <c r="A52" s="86"/>
      <c r="B52" s="94" t="str">
        <f>'[1]Исходный для набора'!I3</f>
        <v xml:space="preserve"> на 27 мая</v>
      </c>
      <c r="C52" s="95"/>
      <c r="D52" s="95"/>
      <c r="E52" s="95"/>
      <c r="F52" s="95"/>
      <c r="G52" s="96"/>
      <c r="H52" s="94"/>
      <c r="I52" s="95"/>
      <c r="J52" s="95"/>
      <c r="K52" s="96"/>
      <c r="L52" s="9"/>
      <c r="M52" s="53"/>
      <c r="N52" s="31"/>
    </row>
    <row r="53" spans="1:14" ht="30" customHeight="1" x14ac:dyDescent="0.2">
      <c r="A53" s="87"/>
      <c r="B53" s="72" t="s">
        <v>62</v>
      </c>
      <c r="C53" s="73"/>
      <c r="D53" s="72" t="s">
        <v>63</v>
      </c>
      <c r="E53" s="97"/>
      <c r="F53" s="97"/>
      <c r="G53" s="73"/>
      <c r="H53" s="72" t="str">
        <f>E6</f>
        <v>на 1 мая</v>
      </c>
      <c r="I53" s="97"/>
      <c r="J53" s="97"/>
      <c r="K53" s="73"/>
      <c r="L53" s="9"/>
      <c r="M53" s="53"/>
      <c r="N53" s="31"/>
    </row>
    <row r="54" spans="1:14" ht="15" customHeight="1" x14ac:dyDescent="0.3">
      <c r="A54" s="56" t="s">
        <v>64</v>
      </c>
      <c r="B54" s="72" t="s">
        <v>17</v>
      </c>
      <c r="C54" s="73"/>
      <c r="D54" s="72" t="s">
        <v>17</v>
      </c>
      <c r="E54" s="73"/>
      <c r="F54" s="74" t="s">
        <v>65</v>
      </c>
      <c r="G54" s="75"/>
      <c r="H54" s="76" t="s">
        <v>66</v>
      </c>
      <c r="I54" s="77"/>
      <c r="J54" s="77"/>
      <c r="K54" s="78"/>
      <c r="L54" s="49"/>
      <c r="M54" s="53"/>
      <c r="N54" s="31"/>
    </row>
    <row r="55" spans="1:14" ht="15" customHeight="1" x14ac:dyDescent="0.3">
      <c r="A55" s="57" t="str">
        <f>'[1]Исходный для набора'!A48</f>
        <v>2024 г</v>
      </c>
      <c r="B55" s="63">
        <f>B47</f>
        <v>1313.086</v>
      </c>
      <c r="C55" s="64"/>
      <c r="D55" s="65">
        <f>'[1]Исходный для набора'!H48</f>
        <v>190688.486</v>
      </c>
      <c r="E55" s="66"/>
      <c r="F55" s="79">
        <f>D55-D56</f>
        <v>2828.8960000000079</v>
      </c>
      <c r="G55" s="80"/>
      <c r="H55" s="69">
        <f>E47</f>
        <v>60450</v>
      </c>
      <c r="I55" s="70"/>
      <c r="J55" s="70"/>
      <c r="K55" s="71"/>
      <c r="L55" s="58"/>
      <c r="M55" s="53"/>
      <c r="N55" s="31"/>
    </row>
    <row r="56" spans="1:14" ht="15" customHeight="1" x14ac:dyDescent="0.3">
      <c r="A56" s="57" t="str">
        <f>'[1]Исходный для набора'!A49</f>
        <v>2023 г</v>
      </c>
      <c r="B56" s="63">
        <f>D47</f>
        <v>1313.59</v>
      </c>
      <c r="C56" s="64"/>
      <c r="D56" s="65">
        <f>'[1]Исходный для набора'!H49</f>
        <v>187859.59</v>
      </c>
      <c r="E56" s="66"/>
      <c r="F56" s="67"/>
      <c r="G56" s="68"/>
      <c r="H56" s="69">
        <f>F47</f>
        <v>63823</v>
      </c>
      <c r="I56" s="70"/>
      <c r="J56" s="70"/>
      <c r="K56" s="71"/>
      <c r="L56" s="58"/>
      <c r="M56" s="53"/>
      <c r="N56" s="31"/>
    </row>
    <row r="57" spans="1:14" ht="15" customHeight="1" x14ac:dyDescent="0.3">
      <c r="A57" s="57" t="str">
        <f>'[1]Исходный для набора'!A50</f>
        <v>2022 г</v>
      </c>
      <c r="B57" s="63">
        <f>'[1]Исходный для набора'!J46</f>
        <v>1230.9140000000002</v>
      </c>
      <c r="C57" s="64"/>
      <c r="D57" s="65">
        <f>'[1]Исходный для набора'!H50</f>
        <v>174626.614</v>
      </c>
      <c r="E57" s="66"/>
      <c r="F57" s="67"/>
      <c r="G57" s="68"/>
      <c r="H57" s="69">
        <v>70223</v>
      </c>
      <c r="I57" s="70"/>
      <c r="J57" s="70"/>
      <c r="K57" s="71"/>
      <c r="L57" s="58"/>
      <c r="M57" s="53"/>
      <c r="N57" s="31"/>
    </row>
    <row r="58" spans="1:14" x14ac:dyDescent="0.2">
      <c r="A58" s="59"/>
      <c r="B58" s="59"/>
      <c r="C58" s="53"/>
      <c r="D58" s="53"/>
      <c r="E58" s="60"/>
      <c r="F58" s="60"/>
      <c r="G58" s="53"/>
      <c r="H58" s="53"/>
      <c r="I58" s="53"/>
      <c r="J58" s="61"/>
      <c r="K58" s="53"/>
      <c r="L58" s="53"/>
      <c r="M58" s="53"/>
      <c r="N58" s="31"/>
    </row>
    <row r="59" spans="1:14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</row>
    <row r="60" spans="1:14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</row>
    <row r="61" spans="1:14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</row>
    <row r="63" spans="1:14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</row>
    <row r="64" spans="1:14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spans="1:12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1:12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</sheetData>
  <sheetProtection formatCells="0" formatColumns="0" formatRows="0"/>
  <mergeCells count="46"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B54:C54"/>
    <mergeCell ref="D54:E54"/>
    <mergeCell ref="F54:G54"/>
    <mergeCell ref="H54:K54"/>
    <mergeCell ref="B55:C55"/>
    <mergeCell ref="D55:E55"/>
    <mergeCell ref="F55:G55"/>
    <mergeCell ref="H55:K55"/>
    <mergeCell ref="B56:C56"/>
    <mergeCell ref="D56:E56"/>
    <mergeCell ref="F56:G56"/>
    <mergeCell ref="H56:K56"/>
    <mergeCell ref="B57:C57"/>
    <mergeCell ref="D57:E57"/>
    <mergeCell ref="F57:G57"/>
    <mergeCell ref="H57:K57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6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2024-05-27T02:16:27Z</dcterms:created>
  <dcterms:modified xsi:type="dcterms:W3CDTF">2024-05-27T02:59:29Z</dcterms:modified>
</cp:coreProperties>
</file>