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"/>
    </mc:Choice>
  </mc:AlternateContent>
  <bookViews>
    <workbookView xWindow="0" yWindow="0" windowWidth="28770" windowHeight="987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Сгруппированный!$A$1:$L$64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Сгруппированный!$A$1:$L$64</definedName>
    <definedName name="Z_89A73F7A_C89E_4527_AEEB_D06379023611_.wvu.Rows" localSheetId="0" hidden="1">Сгруппированный!$1:$1</definedName>
    <definedName name="_xlnm.Print_Area" localSheetId="0">Сгруппированный!$A$2:$L$63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B63" i="1"/>
  <c r="A63" i="1"/>
  <c r="D62" i="1"/>
  <c r="A62" i="1"/>
  <c r="D61" i="1"/>
  <c r="A61" i="1"/>
  <c r="O53" i="1"/>
  <c r="N53" i="1"/>
  <c r="M53" i="1"/>
  <c r="L53" i="1"/>
  <c r="K53" i="1"/>
  <c r="J53" i="1"/>
  <c r="I53" i="1"/>
  <c r="H53" i="1"/>
  <c r="G53" i="1"/>
  <c r="F53" i="1"/>
  <c r="H62" i="1" s="1"/>
  <c r="E53" i="1"/>
  <c r="H61" i="1" s="1"/>
  <c r="D53" i="1"/>
  <c r="B62" i="1" s="1"/>
  <c r="C53" i="1"/>
  <c r="B53" i="1"/>
  <c r="B61" i="1" s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8" i="1"/>
  <c r="N48" i="1"/>
  <c r="N51" i="1" s="1"/>
  <c r="M48" i="1"/>
  <c r="L48" i="1"/>
  <c r="K48" i="1"/>
  <c r="J48" i="1"/>
  <c r="I48" i="1"/>
  <c r="H48" i="1"/>
  <c r="G48" i="1"/>
  <c r="F48" i="1"/>
  <c r="E48" i="1"/>
  <c r="D48" i="1"/>
  <c r="C48" i="1"/>
  <c r="B48" i="1"/>
  <c r="B51" i="1" s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D46" i="1" s="1"/>
  <c r="C40" i="1"/>
  <c r="B40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L38" i="1" s="1"/>
  <c r="K31" i="1"/>
  <c r="J31" i="1"/>
  <c r="I31" i="1"/>
  <c r="H31" i="1"/>
  <c r="G31" i="1"/>
  <c r="F31" i="1"/>
  <c r="F38" i="1" s="1"/>
  <c r="E31" i="1"/>
  <c r="D31" i="1"/>
  <c r="C31" i="1"/>
  <c r="B31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L29" i="1" s="1"/>
  <c r="K23" i="1"/>
  <c r="J23" i="1"/>
  <c r="I23" i="1"/>
  <c r="H23" i="1"/>
  <c r="G23" i="1"/>
  <c r="F23" i="1"/>
  <c r="F29" i="1" s="1"/>
  <c r="E23" i="1"/>
  <c r="D23" i="1"/>
  <c r="C23" i="1"/>
  <c r="B23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8" i="1"/>
  <c r="I7" i="1"/>
  <c r="G7" i="1"/>
  <c r="E7" i="1"/>
  <c r="H59" i="1" s="1"/>
  <c r="J6" i="1"/>
  <c r="F4" i="1"/>
  <c r="A4" i="1"/>
  <c r="B58" i="1" s="1"/>
  <c r="A3" i="1"/>
  <c r="M51" i="1" l="1"/>
  <c r="F61" i="1"/>
  <c r="M21" i="1"/>
  <c r="E29" i="1"/>
  <c r="E38" i="1"/>
  <c r="O46" i="1"/>
  <c r="B21" i="1"/>
  <c r="N21" i="1"/>
  <c r="F21" i="1"/>
  <c r="L21" i="1"/>
  <c r="D29" i="1"/>
  <c r="I29" i="1" s="1"/>
  <c r="D38" i="1"/>
  <c r="I38" i="1" s="1"/>
  <c r="B46" i="1"/>
  <c r="N46" i="1"/>
  <c r="F51" i="1"/>
  <c r="L51" i="1"/>
  <c r="O21" i="1"/>
  <c r="M29" i="1"/>
  <c r="M38" i="1"/>
  <c r="E46" i="1"/>
  <c r="O51" i="1"/>
  <c r="D21" i="1"/>
  <c r="I21" i="1" s="1"/>
  <c r="B29" i="1"/>
  <c r="J29" i="1" s="1"/>
  <c r="N29" i="1"/>
  <c r="B38" i="1"/>
  <c r="C38" i="1" s="1"/>
  <c r="N38" i="1"/>
  <c r="F46" i="1"/>
  <c r="L46" i="1"/>
  <c r="D51" i="1"/>
  <c r="I51" i="1" s="1"/>
  <c r="I46" i="1"/>
  <c r="E21" i="1"/>
  <c r="O29" i="1"/>
  <c r="O38" i="1"/>
  <c r="M46" i="1"/>
  <c r="E51" i="1"/>
  <c r="G51" i="1"/>
  <c r="C51" i="1"/>
  <c r="C21" i="1"/>
  <c r="G21" i="1"/>
  <c r="J21" i="1"/>
  <c r="G29" i="1"/>
  <c r="J46" i="1"/>
  <c r="C29" i="1" l="1"/>
  <c r="J51" i="1"/>
  <c r="C46" i="1"/>
  <c r="J38" i="1"/>
  <c r="G46" i="1"/>
  <c r="K46" i="1" s="1"/>
  <c r="G38" i="1"/>
  <c r="H38" i="1" s="1"/>
  <c r="K29" i="1"/>
  <c r="H29" i="1"/>
  <c r="H21" i="1"/>
  <c r="K21" i="1"/>
  <c r="K51" i="1"/>
  <c r="H51" i="1"/>
  <c r="K38" i="1" l="1"/>
  <c r="H46" i="1"/>
</calcChain>
</file>

<file path=xl/sharedStrings.xml><?xml version="1.0" encoding="utf-8"?>
<sst xmlns="http://schemas.openxmlformats.org/spreadsheetml/2006/main" count="77" uniqueCount="64">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</sst>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 ;\-#,##0.0\ "/>
    <numFmt numFmtId="169" formatCode="#,##0_ ;\-#,##0\ "/>
    <numFmt numFmtId="170" formatCode="#,##0_р_."/>
    <numFmt numFmtId="171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vertical="center" wrapText="1"/>
    </xf>
    <xf numFmtId="168" fontId="4" fillId="0" borderId="5" xfId="1" applyNumberFormat="1" applyFont="1" applyBorder="1" applyAlignment="1">
      <alignment vertical="center" wrapText="1"/>
    </xf>
    <xf numFmtId="169" fontId="4" fillId="0" borderId="3" xfId="1" applyNumberFormat="1" applyFont="1" applyBorder="1" applyAlignment="1">
      <alignment horizontal="center" vertical="center"/>
    </xf>
    <xf numFmtId="169" fontId="4" fillId="0" borderId="4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70" fontId="4" fillId="0" borderId="0" xfId="0" applyNumberFormat="1" applyFont="1" applyBorder="1" applyAlignment="1">
      <alignment horizontal="center"/>
    </xf>
    <xf numFmtId="171" fontId="4" fillId="0" borderId="3" xfId="1" applyNumberFormat="1" applyFont="1" applyBorder="1" applyAlignment="1">
      <alignment vertical="center" wrapText="1"/>
    </xf>
    <xf numFmtId="171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3 апреля</v>
          </cell>
          <cell r="N3" t="str">
            <v>2024 года</v>
          </cell>
        </row>
        <row r="5">
          <cell r="T5" t="str">
            <v>Разница к 2023 году +/-</v>
          </cell>
        </row>
        <row r="6">
          <cell r="M6" t="str">
            <v>на 1 марта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51.926000000000002</v>
          </cell>
          <cell r="I9">
            <v>-0.48099999999999454</v>
          </cell>
          <cell r="J9">
            <v>45.25</v>
          </cell>
          <cell r="M9">
            <v>1852</v>
          </cell>
          <cell r="N9">
            <v>1867</v>
          </cell>
          <cell r="P9">
            <v>28.0377969762419</v>
          </cell>
          <cell r="Q9">
            <v>-0.25971922246219847</v>
          </cell>
          <cell r="R9">
            <v>24.236743438671667</v>
          </cell>
          <cell r="T9">
            <v>6.6760000000000019</v>
          </cell>
          <cell r="U9">
            <v>3.8010535375702332</v>
          </cell>
          <cell r="V9">
            <v>52.485999999999997</v>
          </cell>
          <cell r="W9">
            <v>52.406999999999996</v>
          </cell>
          <cell r="X9">
            <v>1828</v>
          </cell>
          <cell r="Y9">
            <v>48.5</v>
          </cell>
        </row>
        <row r="10">
          <cell r="H10">
            <v>2.4500000000000002</v>
          </cell>
          <cell r="I10">
            <v>-2.9999999999999805E-2</v>
          </cell>
          <cell r="J10">
            <v>2.74</v>
          </cell>
          <cell r="M10">
            <v>375</v>
          </cell>
          <cell r="N10">
            <v>415</v>
          </cell>
          <cell r="P10">
            <v>6.5333333333333341</v>
          </cell>
          <cell r="Q10">
            <v>-7.9999999999999183E-2</v>
          </cell>
          <cell r="R10">
            <v>6.6024096385542173</v>
          </cell>
          <cell r="T10">
            <v>-0.29000000000000004</v>
          </cell>
          <cell r="U10">
            <v>-6.907630522088315E-2</v>
          </cell>
          <cell r="V10">
            <v>2.17</v>
          </cell>
          <cell r="W10">
            <v>2.48</v>
          </cell>
          <cell r="X10">
            <v>367</v>
          </cell>
          <cell r="Y10">
            <v>3.4</v>
          </cell>
        </row>
        <row r="11">
          <cell r="H11">
            <v>55.14</v>
          </cell>
          <cell r="I11">
            <v>0.41000000000000369</v>
          </cell>
          <cell r="J11">
            <v>54.51</v>
          </cell>
          <cell r="M11">
            <v>3333</v>
          </cell>
          <cell r="N11">
            <v>3333</v>
          </cell>
          <cell r="P11">
            <v>16.543654365436545</v>
          </cell>
          <cell r="Q11">
            <v>0.12301230123012274</v>
          </cell>
          <cell r="R11">
            <v>16.354635463546355</v>
          </cell>
          <cell r="T11">
            <v>0.63000000000000256</v>
          </cell>
          <cell r="U11">
            <v>0.18901890189018999</v>
          </cell>
          <cell r="V11">
            <v>63.25</v>
          </cell>
          <cell r="W11">
            <v>54.73</v>
          </cell>
          <cell r="X11">
            <v>3333</v>
          </cell>
          <cell r="Y11">
            <v>50.5</v>
          </cell>
        </row>
        <row r="12">
          <cell r="H12">
            <v>9.06</v>
          </cell>
          <cell r="I12">
            <v>-3.9999999999999147E-2</v>
          </cell>
          <cell r="J12">
            <v>8.2899999999999991</v>
          </cell>
          <cell r="M12">
            <v>660</v>
          </cell>
          <cell r="N12">
            <v>692</v>
          </cell>
          <cell r="P12">
            <v>13.727272727272728</v>
          </cell>
          <cell r="Q12">
            <v>-6.0606060606060552E-2</v>
          </cell>
          <cell r="R12">
            <v>11.979768786127167</v>
          </cell>
          <cell r="T12">
            <v>0.77000000000000135</v>
          </cell>
          <cell r="U12">
            <v>1.7475039411455615</v>
          </cell>
          <cell r="V12">
            <v>8.75</v>
          </cell>
          <cell r="W12">
            <v>9.1</v>
          </cell>
          <cell r="X12">
            <v>745</v>
          </cell>
          <cell r="Y12">
            <v>10.3</v>
          </cell>
        </row>
        <row r="13">
          <cell r="H13">
            <v>3.83</v>
          </cell>
          <cell r="I13">
            <v>1.0000000000000231E-2</v>
          </cell>
          <cell r="J13">
            <v>4.1399999999999997</v>
          </cell>
          <cell r="M13">
            <v>328</v>
          </cell>
          <cell r="N13">
            <v>382</v>
          </cell>
          <cell r="P13">
            <v>11.676829268292684</v>
          </cell>
          <cell r="Q13">
            <v>3.0487804878049474E-2</v>
          </cell>
          <cell r="R13">
            <v>10.837696335078533</v>
          </cell>
          <cell r="T13">
            <v>-0.30999999999999961</v>
          </cell>
          <cell r="U13">
            <v>0.83913293321415061</v>
          </cell>
          <cell r="V13">
            <v>3.39</v>
          </cell>
          <cell r="W13">
            <v>3.82</v>
          </cell>
          <cell r="X13">
            <v>378</v>
          </cell>
          <cell r="Y13">
            <v>3.95</v>
          </cell>
        </row>
        <row r="14">
          <cell r="H14">
            <v>0.36</v>
          </cell>
          <cell r="I14">
            <v>0</v>
          </cell>
          <cell r="J14">
            <v>0.69</v>
          </cell>
          <cell r="M14">
            <v>52</v>
          </cell>
          <cell r="N14">
            <v>59</v>
          </cell>
          <cell r="P14">
            <v>6.9230769230769225</v>
          </cell>
          <cell r="Q14">
            <v>0</v>
          </cell>
          <cell r="R14">
            <v>11.694915254237287</v>
          </cell>
          <cell r="T14">
            <v>-0.32999999999999996</v>
          </cell>
          <cell r="U14">
            <v>-4.7718383311603647</v>
          </cell>
          <cell r="V14">
            <v>0.28000000000000003</v>
          </cell>
          <cell r="W14">
            <v>0.36</v>
          </cell>
          <cell r="X14">
            <v>57</v>
          </cell>
          <cell r="Y14">
            <v>0.6</v>
          </cell>
        </row>
        <row r="15">
          <cell r="H15">
            <v>17.204000000000001</v>
          </cell>
          <cell r="I15">
            <v>-8.5999999999998522E-2</v>
          </cell>
          <cell r="J15">
            <v>15.71</v>
          </cell>
          <cell r="M15">
            <v>1017</v>
          </cell>
          <cell r="N15">
            <v>1015</v>
          </cell>
          <cell r="P15">
            <v>16.916420845624383</v>
          </cell>
          <cell r="Q15">
            <v>-8.4562438544740104E-2</v>
          </cell>
          <cell r="R15">
            <v>15.477832512315272</v>
          </cell>
          <cell r="T15">
            <v>1.4939999999999998</v>
          </cell>
          <cell r="U15">
            <v>1.4385883333091112</v>
          </cell>
          <cell r="V15">
            <v>18.45</v>
          </cell>
          <cell r="W15">
            <v>17.29</v>
          </cell>
          <cell r="X15">
            <v>1003</v>
          </cell>
          <cell r="Y15">
            <v>15.1</v>
          </cell>
        </row>
        <row r="16">
          <cell r="H16">
            <v>21</v>
          </cell>
          <cell r="I16">
            <v>-0.19999999999999929</v>
          </cell>
          <cell r="J16">
            <v>19.47</v>
          </cell>
          <cell r="M16">
            <v>1723</v>
          </cell>
          <cell r="N16">
            <v>1309</v>
          </cell>
          <cell r="P16">
            <v>12.188044109112013</v>
          </cell>
          <cell r="Q16">
            <v>-0.11607661056297047</v>
          </cell>
          <cell r="R16">
            <v>14.873949579831931</v>
          </cell>
          <cell r="T16">
            <v>1.5300000000000011</v>
          </cell>
          <cell r="U16">
            <v>-2.6859054707199181</v>
          </cell>
          <cell r="V16">
            <v>22.8</v>
          </cell>
          <cell r="W16">
            <v>21.2</v>
          </cell>
          <cell r="X16">
            <v>1271</v>
          </cell>
          <cell r="Y16">
            <v>18.100000000000001</v>
          </cell>
        </row>
        <row r="17">
          <cell r="H17">
            <v>1.31</v>
          </cell>
          <cell r="I17">
            <v>0</v>
          </cell>
          <cell r="J17">
            <v>1.41</v>
          </cell>
          <cell r="M17">
            <v>152</v>
          </cell>
          <cell r="N17">
            <v>186</v>
          </cell>
          <cell r="P17">
            <v>8.6184210526315788</v>
          </cell>
          <cell r="Q17">
            <v>0</v>
          </cell>
          <cell r="R17">
            <v>7.5806451612903221</v>
          </cell>
          <cell r="T17">
            <v>-9.9999999999999867E-2</v>
          </cell>
          <cell r="U17">
            <v>1.0377758913412567</v>
          </cell>
          <cell r="V17">
            <v>1.04</v>
          </cell>
          <cell r="W17">
            <v>1.31</v>
          </cell>
          <cell r="X17">
            <v>186</v>
          </cell>
          <cell r="Y17">
            <v>1.288</v>
          </cell>
        </row>
        <row r="18">
          <cell r="H18">
            <v>1.1499999999999999</v>
          </cell>
          <cell r="I18">
            <v>0.14999999999999991</v>
          </cell>
          <cell r="J18">
            <v>7.81</v>
          </cell>
          <cell r="M18">
            <v>216</v>
          </cell>
          <cell r="N18">
            <v>835</v>
          </cell>
          <cell r="P18">
            <v>5.3240740740740735</v>
          </cell>
          <cell r="Q18">
            <v>0.69444444444444375</v>
          </cell>
          <cell r="R18">
            <v>9.3532934131736525</v>
          </cell>
          <cell r="T18">
            <v>-6.66</v>
          </cell>
          <cell r="U18">
            <v>-4.029219339099579</v>
          </cell>
          <cell r="V18">
            <v>1.1200000000000001</v>
          </cell>
          <cell r="W18">
            <v>1</v>
          </cell>
          <cell r="X18">
            <v>819</v>
          </cell>
          <cell r="Y18">
            <v>6.6</v>
          </cell>
        </row>
        <row r="19">
          <cell r="H19">
            <v>0.73599999999999999</v>
          </cell>
          <cell r="I19">
            <v>1.2000000000000011E-2</v>
          </cell>
          <cell r="J19">
            <v>0.89</v>
          </cell>
          <cell r="M19">
            <v>114</v>
          </cell>
          <cell r="N19">
            <v>150</v>
          </cell>
          <cell r="P19">
            <v>6.4561403508771926</v>
          </cell>
          <cell r="Q19">
            <v>0.10526315789473628</v>
          </cell>
          <cell r="R19">
            <v>5.9333333333333327</v>
          </cell>
          <cell r="T19">
            <v>-0.15400000000000003</v>
          </cell>
          <cell r="U19">
            <v>0.52280701754385994</v>
          </cell>
          <cell r="V19">
            <v>0.56999999999999995</v>
          </cell>
          <cell r="W19">
            <v>0.72399999999999998</v>
          </cell>
          <cell r="X19">
            <v>150</v>
          </cell>
          <cell r="Y19">
            <v>1.4</v>
          </cell>
        </row>
        <row r="20">
          <cell r="H20">
            <v>2.4</v>
          </cell>
          <cell r="I20">
            <v>0</v>
          </cell>
          <cell r="J20">
            <v>5.08</v>
          </cell>
          <cell r="M20">
            <v>253</v>
          </cell>
          <cell r="N20">
            <v>912</v>
          </cell>
          <cell r="P20">
            <v>9.4861660079051369</v>
          </cell>
          <cell r="Q20">
            <v>0</v>
          </cell>
          <cell r="R20">
            <v>5.5701754385964914</v>
          </cell>
          <cell r="T20">
            <v>-2.68</v>
          </cell>
          <cell r="U20">
            <v>3.9159905693086454</v>
          </cell>
          <cell r="V20">
            <v>2.61</v>
          </cell>
          <cell r="W20">
            <v>2.4</v>
          </cell>
          <cell r="X20">
            <v>1093</v>
          </cell>
          <cell r="Y20">
            <v>6.7</v>
          </cell>
        </row>
        <row r="21">
          <cell r="H21">
            <v>0.67</v>
          </cell>
          <cell r="I21">
            <v>2.0000000000000018E-2</v>
          </cell>
          <cell r="J21">
            <v>4.5599999999999996</v>
          </cell>
          <cell r="M21">
            <v>127</v>
          </cell>
          <cell r="N21">
            <v>523</v>
          </cell>
          <cell r="P21">
            <v>5.2755905511811028</v>
          </cell>
          <cell r="Q21">
            <v>0.15748031496063053</v>
          </cell>
          <cell r="R21">
            <v>8.7189292543021022</v>
          </cell>
          <cell r="T21">
            <v>-3.8899999999999997</v>
          </cell>
          <cell r="U21">
            <v>-3.4433387031209994</v>
          </cell>
          <cell r="V21">
            <v>0.76</v>
          </cell>
          <cell r="W21">
            <v>0.65</v>
          </cell>
          <cell r="X21">
            <v>458</v>
          </cell>
          <cell r="Y21">
            <v>7</v>
          </cell>
        </row>
        <row r="22">
          <cell r="H22">
            <v>0.2</v>
          </cell>
          <cell r="I22">
            <v>0</v>
          </cell>
          <cell r="J22">
            <v>0.3</v>
          </cell>
          <cell r="M22">
            <v>34</v>
          </cell>
          <cell r="N22">
            <v>39</v>
          </cell>
          <cell r="P22">
            <v>5.8823529411764701</v>
          </cell>
          <cell r="Q22">
            <v>0</v>
          </cell>
          <cell r="R22">
            <v>7.6923076923076916</v>
          </cell>
          <cell r="T22">
            <v>-9.9999999999999978E-2</v>
          </cell>
          <cell r="U22">
            <v>-1.8099547511312215</v>
          </cell>
          <cell r="V22">
            <v>0.1</v>
          </cell>
          <cell r="W22">
            <v>0.2</v>
          </cell>
          <cell r="X22">
            <v>27</v>
          </cell>
          <cell r="Y22">
            <v>0.3</v>
          </cell>
        </row>
        <row r="23">
          <cell r="H23">
            <v>206.38</v>
          </cell>
          <cell r="I23">
            <v>6.9999999999993179E-2</v>
          </cell>
          <cell r="J23">
            <v>210.37</v>
          </cell>
          <cell r="M23">
            <v>10444</v>
          </cell>
          <cell r="N23">
            <v>10706</v>
          </cell>
          <cell r="P23">
            <v>19.760628111834546</v>
          </cell>
          <cell r="Q23">
            <v>6.7024128686306028E-3</v>
          </cell>
          <cell r="R23">
            <v>19.649729123855781</v>
          </cell>
          <cell r="T23">
            <v>-3.9900000000000091</v>
          </cell>
          <cell r="U23">
            <v>0.1108989879787643</v>
          </cell>
          <cell r="V23">
            <v>235.07</v>
          </cell>
          <cell r="W23">
            <v>206.31</v>
          </cell>
          <cell r="X23">
            <v>10626</v>
          </cell>
          <cell r="Y23">
            <v>211.3</v>
          </cell>
        </row>
        <row r="25">
          <cell r="H25">
            <v>105.7</v>
          </cell>
          <cell r="I25">
            <v>-0.29999999999999716</v>
          </cell>
          <cell r="J25">
            <v>103.5</v>
          </cell>
          <cell r="M25">
            <v>4299</v>
          </cell>
          <cell r="N25">
            <v>4299</v>
          </cell>
          <cell r="P25">
            <v>24.58711328215864</v>
          </cell>
          <cell r="Q25">
            <v>-6.9783670621077931E-2</v>
          </cell>
          <cell r="R25">
            <v>24.07536636427076</v>
          </cell>
          <cell r="T25">
            <v>2.2000000000000028</v>
          </cell>
          <cell r="U25">
            <v>0.51174691788787996</v>
          </cell>
          <cell r="V25">
            <v>111.2</v>
          </cell>
          <cell r="W25">
            <v>106</v>
          </cell>
          <cell r="X25">
            <v>4038</v>
          </cell>
          <cell r="Y25">
            <v>88.1</v>
          </cell>
        </row>
        <row r="26">
          <cell r="H26">
            <v>155.94999999999999</v>
          </cell>
          <cell r="I26">
            <v>1.999999999998181E-2</v>
          </cell>
          <cell r="J26">
            <v>123.36</v>
          </cell>
          <cell r="M26">
            <v>7109</v>
          </cell>
          <cell r="N26">
            <v>7304</v>
          </cell>
          <cell r="P26">
            <v>21.936981291320858</v>
          </cell>
          <cell r="Q26">
            <v>2.8133352088879349E-3</v>
          </cell>
          <cell r="R26">
            <v>16.889375684556406</v>
          </cell>
          <cell r="T26">
            <v>32.589999999999989</v>
          </cell>
          <cell r="U26">
            <v>5.0476056067644528</v>
          </cell>
          <cell r="V26">
            <v>175.23</v>
          </cell>
          <cell r="W26">
            <v>155.93</v>
          </cell>
          <cell r="X26">
            <v>7300</v>
          </cell>
          <cell r="Y26">
            <v>123.3</v>
          </cell>
        </row>
        <row r="27">
          <cell r="H27">
            <v>10.89</v>
          </cell>
          <cell r="I27">
            <v>-0.28999999999999915</v>
          </cell>
          <cell r="J27">
            <v>11.7</v>
          </cell>
          <cell r="M27">
            <v>720</v>
          </cell>
          <cell r="N27">
            <v>760</v>
          </cell>
          <cell r="P27">
            <v>15.125000000000002</v>
          </cell>
          <cell r="Q27">
            <v>-0.40277777777777501</v>
          </cell>
          <cell r="R27">
            <v>15.394736842105262</v>
          </cell>
          <cell r="T27">
            <v>-0.80999999999999872</v>
          </cell>
          <cell r="U27">
            <v>-0.26973684210526017</v>
          </cell>
          <cell r="V27">
            <v>13.53</v>
          </cell>
          <cell r="W27">
            <v>11.18</v>
          </cell>
          <cell r="X27">
            <v>760</v>
          </cell>
          <cell r="Y27">
            <v>13.9</v>
          </cell>
        </row>
        <row r="28">
          <cell r="H28">
            <v>43.38</v>
          </cell>
          <cell r="I28">
            <v>-0.16599999999999682</v>
          </cell>
          <cell r="J28">
            <v>42.7</v>
          </cell>
          <cell r="M28">
            <v>2646</v>
          </cell>
          <cell r="N28">
            <v>2583</v>
          </cell>
          <cell r="P28">
            <v>16.394557823129254</v>
          </cell>
          <cell r="Q28">
            <v>-6.2736205593346028E-2</v>
          </cell>
          <cell r="R28">
            <v>16.531165311653115</v>
          </cell>
          <cell r="T28">
            <v>0.67999999999999972</v>
          </cell>
          <cell r="U28">
            <v>-0.13660748852386106</v>
          </cell>
          <cell r="V28">
            <v>40.725999999999999</v>
          </cell>
          <cell r="W28">
            <v>43.545999999999999</v>
          </cell>
          <cell r="X28">
            <v>2582</v>
          </cell>
          <cell r="Y28">
            <v>41.1</v>
          </cell>
        </row>
        <row r="29">
          <cell r="H29">
            <v>102.7</v>
          </cell>
          <cell r="I29">
            <v>1.7000000000000028</v>
          </cell>
          <cell r="J29">
            <v>107.8</v>
          </cell>
          <cell r="M29">
            <v>4971</v>
          </cell>
          <cell r="N29">
            <v>4971</v>
          </cell>
          <cell r="P29">
            <v>20.659826996580165</v>
          </cell>
          <cell r="Q29">
            <v>0.34198350432508562</v>
          </cell>
          <cell r="R29">
            <v>21.685777509555422</v>
          </cell>
          <cell r="T29">
            <v>-5.0999999999999943</v>
          </cell>
          <cell r="U29">
            <v>-1.0259505129752569</v>
          </cell>
          <cell r="V29">
            <v>110.7</v>
          </cell>
          <cell r="W29">
            <v>101</v>
          </cell>
          <cell r="X29">
            <v>5782</v>
          </cell>
          <cell r="Y29">
            <v>101.7</v>
          </cell>
        </row>
        <row r="30">
          <cell r="H30">
            <v>9.8000000000000007</v>
          </cell>
          <cell r="I30">
            <v>0</v>
          </cell>
          <cell r="J30">
            <v>9.08</v>
          </cell>
          <cell r="M30">
            <v>677</v>
          </cell>
          <cell r="N30">
            <v>674</v>
          </cell>
          <cell r="P30">
            <v>14.47562776957164</v>
          </cell>
          <cell r="Q30">
            <v>0</v>
          </cell>
          <cell r="R30">
            <v>13.471810089020773</v>
          </cell>
          <cell r="T30">
            <v>0.72000000000000064</v>
          </cell>
          <cell r="U30">
            <v>1.003817680550867</v>
          </cell>
          <cell r="V30">
            <v>7.9290000000000003</v>
          </cell>
          <cell r="W30">
            <v>9.8000000000000007</v>
          </cell>
          <cell r="X30">
            <v>610</v>
          </cell>
          <cell r="Y30">
            <v>7.7</v>
          </cell>
        </row>
        <row r="31">
          <cell r="H31">
            <v>32.457000000000001</v>
          </cell>
          <cell r="I31">
            <v>0.59600000000000009</v>
          </cell>
          <cell r="J31">
            <v>30.46</v>
          </cell>
          <cell r="M31">
            <v>1593</v>
          </cell>
          <cell r="N31">
            <v>1593</v>
          </cell>
          <cell r="P31">
            <v>20.374764595103578</v>
          </cell>
          <cell r="Q31">
            <v>0.37413684871311759</v>
          </cell>
          <cell r="R31">
            <v>19.121155053358443</v>
          </cell>
          <cell r="T31">
            <v>1.9969999999999999</v>
          </cell>
          <cell r="U31">
            <v>1.2536095417451349</v>
          </cell>
          <cell r="V31">
            <v>38.834000000000003</v>
          </cell>
          <cell r="W31">
            <v>31.861000000000001</v>
          </cell>
          <cell r="X31">
            <v>1500</v>
          </cell>
          <cell r="Y31">
            <v>31.5</v>
          </cell>
        </row>
        <row r="32">
          <cell r="H32">
            <v>0.65</v>
          </cell>
          <cell r="I32">
            <v>-1.0000000000000009E-2</v>
          </cell>
          <cell r="J32">
            <v>0.86</v>
          </cell>
          <cell r="M32">
            <v>111</v>
          </cell>
          <cell r="N32">
            <v>102</v>
          </cell>
          <cell r="P32">
            <v>5.8558558558558556</v>
          </cell>
          <cell r="Q32">
            <v>-9.0090090090090058E-2</v>
          </cell>
          <cell r="R32">
            <v>8.4313725490196063</v>
          </cell>
          <cell r="T32">
            <v>-0.20999999999999996</v>
          </cell>
          <cell r="U32">
            <v>-2.5755166931637508</v>
          </cell>
          <cell r="V32">
            <v>0.12</v>
          </cell>
          <cell r="W32">
            <v>0.66</v>
          </cell>
          <cell r="X32">
            <v>91</v>
          </cell>
          <cell r="Y32">
            <v>0.85</v>
          </cell>
        </row>
        <row r="33">
          <cell r="H33">
            <v>46.04</v>
          </cell>
          <cell r="I33">
            <v>0.14999999999999858</v>
          </cell>
          <cell r="J33">
            <v>43.8</v>
          </cell>
          <cell r="M33">
            <v>2466</v>
          </cell>
          <cell r="N33">
            <v>2457</v>
          </cell>
          <cell r="P33">
            <v>18.669910786699106</v>
          </cell>
          <cell r="Q33">
            <v>6.0827250608269878E-2</v>
          </cell>
          <cell r="R33">
            <v>17.826617826617827</v>
          </cell>
          <cell r="T33">
            <v>2.240000000000002</v>
          </cell>
          <cell r="U33">
            <v>0.84329296008127841</v>
          </cell>
          <cell r="V33">
            <v>52.73</v>
          </cell>
          <cell r="W33">
            <v>45.89</v>
          </cell>
          <cell r="X33">
            <v>2761</v>
          </cell>
          <cell r="Y33">
            <v>45</v>
          </cell>
        </row>
        <row r="34">
          <cell r="H34">
            <v>9.65</v>
          </cell>
          <cell r="I34">
            <v>8.0000000000000071E-2</v>
          </cell>
          <cell r="J34">
            <v>9.3699999999999992</v>
          </cell>
          <cell r="M34">
            <v>741</v>
          </cell>
          <cell r="N34">
            <v>739</v>
          </cell>
          <cell r="P34">
            <v>13.022941970310393</v>
          </cell>
          <cell r="Q34">
            <v>0.10796221322537214</v>
          </cell>
          <cell r="R34">
            <v>12.679296346414072</v>
          </cell>
          <cell r="T34">
            <v>0.28000000000000114</v>
          </cell>
          <cell r="U34">
            <v>0.34364562389632169</v>
          </cell>
          <cell r="V34">
            <v>7.15</v>
          </cell>
          <cell r="W34">
            <v>9.57</v>
          </cell>
          <cell r="X34">
            <v>796</v>
          </cell>
          <cell r="Y34">
            <v>10</v>
          </cell>
        </row>
        <row r="35">
          <cell r="H35">
            <v>12.99</v>
          </cell>
          <cell r="I35">
            <v>-0.31599999999999895</v>
          </cell>
          <cell r="J35">
            <v>20.95</v>
          </cell>
          <cell r="M35">
            <v>960</v>
          </cell>
          <cell r="N35">
            <v>1248</v>
          </cell>
          <cell r="P35">
            <v>13.53125</v>
          </cell>
          <cell r="Q35">
            <v>-0.32916666666666572</v>
          </cell>
          <cell r="R35">
            <v>16.786858974358974</v>
          </cell>
          <cell r="T35">
            <v>-7.9599999999999991</v>
          </cell>
          <cell r="U35">
            <v>-3.2556089743589745</v>
          </cell>
          <cell r="V35">
            <v>14.8</v>
          </cell>
          <cell r="W35">
            <v>13.305999999999999</v>
          </cell>
          <cell r="X35">
            <v>1282</v>
          </cell>
          <cell r="Y35">
            <v>12.1</v>
          </cell>
        </row>
        <row r="36"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H38">
            <v>203.1</v>
          </cell>
          <cell r="I38">
            <v>0.59000000000000341</v>
          </cell>
          <cell r="J38">
            <v>192.45</v>
          </cell>
          <cell r="M38">
            <v>7294</v>
          </cell>
          <cell r="N38">
            <v>7274</v>
          </cell>
          <cell r="P38">
            <v>27.844803948450782</v>
          </cell>
          <cell r="Q38">
            <v>8.0888401425831091E-2</v>
          </cell>
          <cell r="R38">
            <v>26.457244982128127</v>
          </cell>
          <cell r="T38">
            <v>10.650000000000006</v>
          </cell>
          <cell r="U38">
            <v>1.3875589663226542</v>
          </cell>
          <cell r="V38">
            <v>201.19</v>
          </cell>
          <cell r="W38">
            <v>202.51</v>
          </cell>
          <cell r="X38">
            <v>7269</v>
          </cell>
          <cell r="Y38">
            <v>184.8</v>
          </cell>
        </row>
        <row r="39">
          <cell r="H39">
            <v>8.1999999999999993</v>
          </cell>
          <cell r="I39">
            <v>9.9999999999999645E-2</v>
          </cell>
          <cell r="J39">
            <v>8.8000000000000007</v>
          </cell>
          <cell r="M39">
            <v>470</v>
          </cell>
          <cell r="N39">
            <v>440</v>
          </cell>
          <cell r="P39">
            <v>17.446808510638295</v>
          </cell>
          <cell r="Q39">
            <v>0.21276595744680904</v>
          </cell>
          <cell r="R39">
            <v>20</v>
          </cell>
          <cell r="T39">
            <v>-0.60000000000000142</v>
          </cell>
          <cell r="U39">
            <v>-2.5531914893617049</v>
          </cell>
          <cell r="V39">
            <v>7</v>
          </cell>
          <cell r="W39">
            <v>8.1</v>
          </cell>
          <cell r="X39">
            <v>440</v>
          </cell>
          <cell r="Y39">
            <v>7.1</v>
          </cell>
        </row>
        <row r="40">
          <cell r="H40">
            <v>17.41</v>
          </cell>
          <cell r="I40">
            <v>-0.26999999999999957</v>
          </cell>
          <cell r="J40">
            <v>19.72</v>
          </cell>
          <cell r="M40">
            <v>1315</v>
          </cell>
          <cell r="N40">
            <v>1413</v>
          </cell>
          <cell r="P40">
            <v>13.239543726235741</v>
          </cell>
          <cell r="Q40">
            <v>-0.20532319391634957</v>
          </cell>
          <cell r="R40">
            <v>13.956121726822364</v>
          </cell>
          <cell r="T40">
            <v>-2.3099999999999987</v>
          </cell>
          <cell r="U40">
            <v>-0.71657800058662247</v>
          </cell>
          <cell r="V40">
            <v>18.53</v>
          </cell>
          <cell r="W40">
            <v>17.68</v>
          </cell>
          <cell r="X40">
            <v>1437</v>
          </cell>
          <cell r="Y40">
            <v>17.899999999999999</v>
          </cell>
        </row>
        <row r="41">
          <cell r="H41">
            <v>166.7</v>
          </cell>
          <cell r="I41">
            <v>0.93999999999999773</v>
          </cell>
          <cell r="J41">
            <v>165.87</v>
          </cell>
          <cell r="M41">
            <v>6025</v>
          </cell>
          <cell r="N41">
            <v>6000</v>
          </cell>
          <cell r="P41">
            <v>27.668049792531118</v>
          </cell>
          <cell r="Q41">
            <v>0.15601659751037289</v>
          </cell>
          <cell r="R41">
            <v>27.645</v>
          </cell>
          <cell r="T41">
            <v>0.82999999999998408</v>
          </cell>
          <cell r="U41">
            <v>2.3049792531118385E-2</v>
          </cell>
          <cell r="V41">
            <v>180.46</v>
          </cell>
          <cell r="W41">
            <v>165.76</v>
          </cell>
          <cell r="X41">
            <v>5707</v>
          </cell>
          <cell r="Y41">
            <v>143.5</v>
          </cell>
        </row>
        <row r="43">
          <cell r="H43">
            <v>1300.5329999999999</v>
          </cell>
          <cell r="I43">
            <v>2.6589999999998781</v>
          </cell>
          <cell r="J43">
            <v>1272.7400000000002</v>
          </cell>
          <cell r="M43">
            <v>62177</v>
          </cell>
          <cell r="N43">
            <v>64380</v>
          </cell>
          <cell r="P43">
            <v>20.9</v>
          </cell>
          <cell r="Q43">
            <v>2.6139890956461187E-2</v>
          </cell>
          <cell r="R43">
            <v>19.8</v>
          </cell>
          <cell r="T43">
            <v>27.792999999999665</v>
          </cell>
          <cell r="U43">
            <v>1.0999999999999979</v>
          </cell>
          <cell r="V43">
            <v>1393.5250000000001</v>
          </cell>
          <cell r="W43">
            <v>1297.874</v>
          </cell>
          <cell r="X43">
            <v>64796</v>
          </cell>
          <cell r="Y43">
            <v>1214.6880000000001</v>
          </cell>
        </row>
        <row r="46">
          <cell r="J46">
            <v>1214.6880000000001</v>
          </cell>
        </row>
        <row r="48">
          <cell r="A48" t="str">
            <v>2024 г</v>
          </cell>
          <cell r="H48">
            <v>120358.96999999999</v>
          </cell>
        </row>
        <row r="49">
          <cell r="A49" t="str">
            <v>2023 г</v>
          </cell>
          <cell r="H49">
            <v>117684.36</v>
          </cell>
        </row>
        <row r="50">
          <cell r="A50" t="str">
            <v>2022 г</v>
          </cell>
          <cell r="H50">
            <v>108633.22499999999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2"/>
  <sheetViews>
    <sheetView tabSelected="1" topLeftCell="A24" zoomScale="60" zoomScaleNormal="60" zoomScaleSheetLayoutView="80" workbookViewId="0">
      <selection activeCell="A43" sqref="A43:XFD43"/>
    </sheetView>
  </sheetViews>
  <sheetFormatPr defaultColWidth="7.140625" defaultRowHeight="15" x14ac:dyDescent="0.2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">
      <c r="A3" s="7" t="str">
        <f>'[1]Исходный для набора'!A2:U2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">
      <c r="A4" s="9" t="str">
        <f>'[1]Исходный для набора'!A3:M3</f>
        <v>на 3 апреля</v>
      </c>
      <c r="B4" s="9"/>
      <c r="C4" s="9"/>
      <c r="D4" s="9"/>
      <c r="E4" s="9"/>
      <c r="F4" s="10" t="str">
        <f>'[1]Исходный для набора'!N3</f>
        <v>2024 года</v>
      </c>
      <c r="G4" s="10"/>
      <c r="H4" s="10"/>
      <c r="I4" s="10"/>
      <c r="J4" s="10"/>
      <c r="K4" s="10"/>
      <c r="L4" s="11"/>
      <c r="M4" s="12"/>
    </row>
    <row r="5" spans="1:23" ht="15.75" customHeight="1" x14ac:dyDescent="0.2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набора'!T5</f>
        <v>Разница к 2023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набора'!M6</f>
        <v>на 1 марта</v>
      </c>
      <c r="F7" s="32"/>
      <c r="G7" s="33">
        <f>'[1]Исходный для набора'!P6</f>
        <v>2024</v>
      </c>
      <c r="H7" s="34" t="s">
        <v>12</v>
      </c>
      <c r="I7" s="33" t="str">
        <f>'[1]Исходный для набора'!R6</f>
        <v>2023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 x14ac:dyDescent="0.2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 x14ac:dyDescent="0.25">
      <c r="A11" s="62" t="s">
        <v>21</v>
      </c>
      <c r="B11" s="63">
        <f>'[1]Исходный для набора'!H9</f>
        <v>51.926000000000002</v>
      </c>
      <c r="C11" s="63">
        <f>'[1]Исходный для набора'!I9</f>
        <v>-0.48099999999999454</v>
      </c>
      <c r="D11" s="63">
        <f>'[1]Исходный для набора'!J9</f>
        <v>45.25</v>
      </c>
      <c r="E11" s="64">
        <f>'[1]Исходный для набора'!M9</f>
        <v>1852</v>
      </c>
      <c r="F11" s="64">
        <f>'[1]Исходный для набора'!N9</f>
        <v>1867</v>
      </c>
      <c r="G11" s="63">
        <f>'[1]Исходный для набора'!P9</f>
        <v>28.0377969762419</v>
      </c>
      <c r="H11" s="65">
        <f>'[1]Исходный для набора'!Q9</f>
        <v>-0.25971922246219847</v>
      </c>
      <c r="I11" s="63">
        <f>'[1]Исходный для набора'!R9</f>
        <v>24.236743438671667</v>
      </c>
      <c r="J11" s="63">
        <f>'[1]Исходный для набора'!T9</f>
        <v>6.6760000000000019</v>
      </c>
      <c r="K11" s="63">
        <f>'[1]Исходный для набора'!U9</f>
        <v>3.8010535375702332</v>
      </c>
      <c r="L11" s="63">
        <f>'[1]Исходный для набора'!V9</f>
        <v>52.485999999999997</v>
      </c>
      <c r="M11" s="66">
        <f>'[1]Исходный для набора'!W9</f>
        <v>52.406999999999996</v>
      </c>
      <c r="N11" s="67">
        <f>'[1]Исходный для набора'!X9</f>
        <v>1828</v>
      </c>
      <c r="O11" s="66">
        <f>'[1]Исходный для набора'!Y9</f>
        <v>48.5</v>
      </c>
    </row>
    <row r="12" spans="1:23" ht="16.5" x14ac:dyDescent="0.25">
      <c r="A12" s="62" t="s">
        <v>22</v>
      </c>
      <c r="B12" s="63">
        <f>'[1]Исходный для набора'!H23</f>
        <v>206.38</v>
      </c>
      <c r="C12" s="63">
        <f>'[1]Исходный для набора'!I23</f>
        <v>6.9999999999993179E-2</v>
      </c>
      <c r="D12" s="63">
        <f>'[1]Исходный для набора'!J23</f>
        <v>210.37</v>
      </c>
      <c r="E12" s="64">
        <f>'[1]Исходный для набора'!M23</f>
        <v>10444</v>
      </c>
      <c r="F12" s="64">
        <f>'[1]Исходный для набора'!N23</f>
        <v>10706</v>
      </c>
      <c r="G12" s="63">
        <f>'[1]Исходный для набора'!P23</f>
        <v>19.760628111834546</v>
      </c>
      <c r="H12" s="65">
        <f>'[1]Исходный для набора'!Q23</f>
        <v>6.7024128686306028E-3</v>
      </c>
      <c r="I12" s="63">
        <f>'[1]Исходный для набора'!R23</f>
        <v>19.649729123855781</v>
      </c>
      <c r="J12" s="63">
        <f>'[1]Исходный для набора'!T23</f>
        <v>-3.9900000000000091</v>
      </c>
      <c r="K12" s="63">
        <f>'[1]Исходный для набора'!U23</f>
        <v>0.1108989879787643</v>
      </c>
      <c r="L12" s="63">
        <f>'[1]Исходный для набора'!V23</f>
        <v>235.07</v>
      </c>
      <c r="M12" s="66">
        <f>'[1]Исходный для набора'!W23</f>
        <v>206.31</v>
      </c>
      <c r="N12" s="67">
        <f>'[1]Исходный для набора'!X23</f>
        <v>10626</v>
      </c>
      <c r="O12" s="66">
        <f>'[1]Исходный для набора'!Y23</f>
        <v>211.3</v>
      </c>
    </row>
    <row r="13" spans="1:23" ht="16.5" x14ac:dyDescent="0.25">
      <c r="A13" s="62" t="s">
        <v>23</v>
      </c>
      <c r="B13" s="63">
        <f>'[1]Исходный для набора'!H15</f>
        <v>17.204000000000001</v>
      </c>
      <c r="C13" s="63">
        <f>'[1]Исходный для набора'!I15</f>
        <v>-8.5999999999998522E-2</v>
      </c>
      <c r="D13" s="63">
        <f>'[1]Исходный для набора'!J15</f>
        <v>15.71</v>
      </c>
      <c r="E13" s="64">
        <f>'[1]Исходный для набора'!M15</f>
        <v>1017</v>
      </c>
      <c r="F13" s="64">
        <f>'[1]Исходный для набора'!N15</f>
        <v>1015</v>
      </c>
      <c r="G13" s="63">
        <f>'[1]Исходный для набора'!P15</f>
        <v>16.916420845624383</v>
      </c>
      <c r="H13" s="65">
        <f>'[1]Исходный для набора'!Q15</f>
        <v>-8.4562438544740104E-2</v>
      </c>
      <c r="I13" s="63">
        <f>'[1]Исходный для набора'!R15</f>
        <v>15.477832512315272</v>
      </c>
      <c r="J13" s="63">
        <f>'[1]Исходный для набора'!T15</f>
        <v>1.4939999999999998</v>
      </c>
      <c r="K13" s="63">
        <f>'[1]Исходный для набора'!U15</f>
        <v>1.4385883333091112</v>
      </c>
      <c r="L13" s="63">
        <f>'[1]Исходный для набора'!V15</f>
        <v>18.45</v>
      </c>
      <c r="M13" s="66">
        <f>'[1]Исходный для набора'!W15</f>
        <v>17.29</v>
      </c>
      <c r="N13" s="67">
        <f>'[1]Исходный для набора'!X15</f>
        <v>1003</v>
      </c>
      <c r="O13" s="66">
        <f>'[1]Исходный для набора'!Y15</f>
        <v>15.1</v>
      </c>
    </row>
    <row r="14" spans="1:23" ht="15" hidden="1" customHeight="1" x14ac:dyDescent="0.25">
      <c r="A14" s="62" t="s">
        <v>24</v>
      </c>
      <c r="B14" s="63">
        <f>'[1]Исходный для набора'!H36</f>
        <v>0</v>
      </c>
      <c r="C14" s="63">
        <f>'[1]Исходный для набора'!I36</f>
        <v>0</v>
      </c>
      <c r="D14" s="63">
        <f>'[1]Исходный для набора'!J36</f>
        <v>0</v>
      </c>
      <c r="E14" s="64">
        <f>'[1]Исходный для набора'!M36</f>
        <v>0</v>
      </c>
      <c r="F14" s="64">
        <f>'[1]Исходный для набора'!N36</f>
        <v>0</v>
      </c>
      <c r="G14" s="63">
        <f>'[1]Исходный для набора'!P36</f>
        <v>0</v>
      </c>
      <c r="H14" s="65">
        <f>'[1]Исходный для набора'!Q36</f>
        <v>0</v>
      </c>
      <c r="I14" s="63">
        <f>'[1]Исходный для набора'!R36</f>
        <v>0</v>
      </c>
      <c r="J14" s="63">
        <f>'[1]Исходный для набора'!T36</f>
        <v>0</v>
      </c>
      <c r="K14" s="63">
        <f>'[1]Исходный для набора'!U36</f>
        <v>0</v>
      </c>
      <c r="L14" s="63">
        <f>'[1]Исходный для набора'!V36</f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5" x14ac:dyDescent="0.25">
      <c r="A15" s="62" t="s">
        <v>25</v>
      </c>
      <c r="B15" s="63">
        <f>'[1]Исходный для набора'!H20</f>
        <v>2.4</v>
      </c>
      <c r="C15" s="63">
        <f>'[1]Исходный для набора'!I20</f>
        <v>0</v>
      </c>
      <c r="D15" s="63">
        <f>'[1]Исходный для набора'!J20</f>
        <v>5.08</v>
      </c>
      <c r="E15" s="64">
        <f>'[1]Исходный для набора'!M20</f>
        <v>253</v>
      </c>
      <c r="F15" s="64">
        <f>'[1]Исходный для набора'!N20</f>
        <v>912</v>
      </c>
      <c r="G15" s="63">
        <f>'[1]Исходный для набора'!P20</f>
        <v>9.4861660079051369</v>
      </c>
      <c r="H15" s="65">
        <f>'[1]Исходный для набора'!Q20</f>
        <v>0</v>
      </c>
      <c r="I15" s="63">
        <f>'[1]Исходный для набора'!R20</f>
        <v>5.5701754385964914</v>
      </c>
      <c r="J15" s="63">
        <f>'[1]Исходный для набора'!T20</f>
        <v>-2.68</v>
      </c>
      <c r="K15" s="63">
        <f>'[1]Исходный для набора'!U20</f>
        <v>3.9159905693086454</v>
      </c>
      <c r="L15" s="63">
        <f>'[1]Исходный для набора'!V20</f>
        <v>2.61</v>
      </c>
      <c r="M15" s="66">
        <f>'[1]Исходный для набора'!W20</f>
        <v>2.4</v>
      </c>
      <c r="N15" s="67">
        <f>'[1]Исходный для набора'!X20</f>
        <v>1093</v>
      </c>
      <c r="O15" s="66">
        <f>'[1]Исходный для набора'!Y20</f>
        <v>6.7</v>
      </c>
    </row>
    <row r="16" spans="1:23" ht="16.5" x14ac:dyDescent="0.25">
      <c r="A16" s="62" t="s">
        <v>26</v>
      </c>
      <c r="B16" s="63">
        <f>'[1]Исходный для набора'!H30</f>
        <v>9.8000000000000007</v>
      </c>
      <c r="C16" s="63">
        <f>'[1]Исходный для набора'!I30</f>
        <v>0</v>
      </c>
      <c r="D16" s="63">
        <f>'[1]Исходный для набора'!J30</f>
        <v>9.08</v>
      </c>
      <c r="E16" s="64">
        <f>'[1]Исходный для набора'!M30</f>
        <v>677</v>
      </c>
      <c r="F16" s="64">
        <f>'[1]Исходный для набора'!N30</f>
        <v>674</v>
      </c>
      <c r="G16" s="63">
        <f>'[1]Исходный для набора'!P30</f>
        <v>14.47562776957164</v>
      </c>
      <c r="H16" s="65">
        <f>'[1]Исходный для набора'!Q30</f>
        <v>0</v>
      </c>
      <c r="I16" s="63">
        <f>'[1]Исходный для набора'!R30</f>
        <v>13.471810089020773</v>
      </c>
      <c r="J16" s="63">
        <f>'[1]Исходный для набора'!T30</f>
        <v>0.72000000000000064</v>
      </c>
      <c r="K16" s="63">
        <f>'[1]Исходный для набора'!U30</f>
        <v>1.003817680550867</v>
      </c>
      <c r="L16" s="63">
        <f>'[1]Исходный для набора'!V30</f>
        <v>7.9290000000000003</v>
      </c>
      <c r="M16" s="66">
        <f>'[1]Исходный для набора'!W30</f>
        <v>9.8000000000000007</v>
      </c>
      <c r="N16" s="67">
        <f>'[1]Исходный для набора'!X30</f>
        <v>610</v>
      </c>
      <c r="O16" s="66">
        <f>'[1]Исходный для набора'!Y30</f>
        <v>7.7</v>
      </c>
    </row>
    <row r="17" spans="1:21" ht="16.5" x14ac:dyDescent="0.25">
      <c r="A17" s="62" t="s">
        <v>27</v>
      </c>
      <c r="B17" s="63">
        <f>'[1]Исходный для набора'!H21</f>
        <v>0.67</v>
      </c>
      <c r="C17" s="63">
        <f>'[1]Исходный для набора'!I21</f>
        <v>2.0000000000000018E-2</v>
      </c>
      <c r="D17" s="63">
        <f>'[1]Исходный для набора'!J21</f>
        <v>4.5599999999999996</v>
      </c>
      <c r="E17" s="64">
        <f>'[1]Исходный для набора'!M21</f>
        <v>127</v>
      </c>
      <c r="F17" s="64">
        <f>'[1]Исходный для набора'!N21</f>
        <v>523</v>
      </c>
      <c r="G17" s="63">
        <f>'[1]Исходный для набора'!P21</f>
        <v>5.2755905511811028</v>
      </c>
      <c r="H17" s="65">
        <f>'[1]Исходный для набора'!Q21</f>
        <v>0.15748031496063053</v>
      </c>
      <c r="I17" s="63">
        <f>'[1]Исходный для набора'!R21</f>
        <v>8.7189292543021022</v>
      </c>
      <c r="J17" s="63">
        <f>'[1]Исходный для набора'!T21</f>
        <v>-3.8899999999999997</v>
      </c>
      <c r="K17" s="63">
        <f>'[1]Исходный для набора'!U21</f>
        <v>-3.4433387031209994</v>
      </c>
      <c r="L17" s="63">
        <f>'[1]Исходный для набора'!V21</f>
        <v>0.76</v>
      </c>
      <c r="M17" s="66">
        <f>'[1]Исходный для набора'!W21</f>
        <v>0.65</v>
      </c>
      <c r="N17" s="67">
        <f>'[1]Исходный для набора'!X21</f>
        <v>458</v>
      </c>
      <c r="O17" s="66">
        <f>'[1]Исходный для набора'!Y21</f>
        <v>7</v>
      </c>
    </row>
    <row r="18" spans="1:21" ht="16.5" x14ac:dyDescent="0.25">
      <c r="A18" s="62" t="s">
        <v>28</v>
      </c>
      <c r="B18" s="63">
        <f>'[1]Исходный для набора'!H33</f>
        <v>46.04</v>
      </c>
      <c r="C18" s="63">
        <f>'[1]Исходный для набора'!I33</f>
        <v>0.14999999999999858</v>
      </c>
      <c r="D18" s="63">
        <f>'[1]Исходный для набора'!J33</f>
        <v>43.8</v>
      </c>
      <c r="E18" s="64">
        <f>'[1]Исходный для набора'!M33</f>
        <v>2466</v>
      </c>
      <c r="F18" s="64">
        <f>'[1]Исходный для набора'!N33</f>
        <v>2457</v>
      </c>
      <c r="G18" s="63">
        <f>'[1]Исходный для набора'!P33</f>
        <v>18.669910786699106</v>
      </c>
      <c r="H18" s="65">
        <f>'[1]Исходный для набора'!Q33</f>
        <v>6.0827250608269878E-2</v>
      </c>
      <c r="I18" s="63">
        <f>'[1]Исходный для набора'!R33</f>
        <v>17.826617826617827</v>
      </c>
      <c r="J18" s="63">
        <f>'[1]Исходный для набора'!T33</f>
        <v>2.240000000000002</v>
      </c>
      <c r="K18" s="63">
        <f>'[1]Исходный для набора'!U33</f>
        <v>0.84329296008127841</v>
      </c>
      <c r="L18" s="63">
        <f>'[1]Исходный для набора'!V33</f>
        <v>52.73</v>
      </c>
      <c r="M18" s="66">
        <f>'[1]Исходный для набора'!W33</f>
        <v>45.89</v>
      </c>
      <c r="N18" s="67">
        <f>'[1]Исходный для набора'!X33</f>
        <v>2761</v>
      </c>
      <c r="O18" s="66">
        <f>'[1]Исходный для набора'!Y33</f>
        <v>45</v>
      </c>
    </row>
    <row r="19" spans="1:21" ht="16.5" x14ac:dyDescent="0.25">
      <c r="A19" s="62" t="s">
        <v>29</v>
      </c>
      <c r="B19" s="63">
        <f>'[1]Исходный для набора'!H34</f>
        <v>9.65</v>
      </c>
      <c r="C19" s="63">
        <f>'[1]Исходный для набора'!I34</f>
        <v>8.0000000000000071E-2</v>
      </c>
      <c r="D19" s="63">
        <f>'[1]Исходный для набора'!J34</f>
        <v>9.3699999999999992</v>
      </c>
      <c r="E19" s="64">
        <f>'[1]Исходный для набора'!M34</f>
        <v>741</v>
      </c>
      <c r="F19" s="64">
        <f>'[1]Исходный для набора'!N34</f>
        <v>739</v>
      </c>
      <c r="G19" s="63">
        <f>'[1]Исходный для набора'!P34</f>
        <v>13.022941970310393</v>
      </c>
      <c r="H19" s="65">
        <f>'[1]Исходный для набора'!Q34</f>
        <v>0.10796221322537214</v>
      </c>
      <c r="I19" s="63">
        <f>'[1]Исходный для набора'!R34</f>
        <v>12.679296346414072</v>
      </c>
      <c r="J19" s="63">
        <f>'[1]Исходный для набора'!T34</f>
        <v>0.28000000000000114</v>
      </c>
      <c r="K19" s="63">
        <f>'[1]Исходный для набора'!U34</f>
        <v>0.34364562389632169</v>
      </c>
      <c r="L19" s="63">
        <f>'[1]Исходный для набора'!V34</f>
        <v>7.15</v>
      </c>
      <c r="M19" s="66">
        <f>'[1]Исходный для набора'!W34</f>
        <v>9.57</v>
      </c>
      <c r="N19" s="67">
        <f>'[1]Исходный для набора'!X34</f>
        <v>796</v>
      </c>
      <c r="O19" s="66">
        <f>'[1]Исходный для набора'!Y34</f>
        <v>10</v>
      </c>
      <c r="U19" s="68"/>
    </row>
    <row r="20" spans="1:21" ht="16.5" x14ac:dyDescent="0.25">
      <c r="A20" s="62" t="s">
        <v>30</v>
      </c>
      <c r="B20" s="63">
        <f>'[1]Исходный для набора'!H39</f>
        <v>8.1999999999999993</v>
      </c>
      <c r="C20" s="63">
        <f>'[1]Исходный для набора'!I39</f>
        <v>9.9999999999999645E-2</v>
      </c>
      <c r="D20" s="63">
        <f>'[1]Исходный для набора'!J39</f>
        <v>8.8000000000000007</v>
      </c>
      <c r="E20" s="64">
        <f>'[1]Исходный для набора'!M39</f>
        <v>470</v>
      </c>
      <c r="F20" s="64">
        <f>'[1]Исходный для набора'!N39</f>
        <v>440</v>
      </c>
      <c r="G20" s="63">
        <f>'[1]Исходный для набора'!P39</f>
        <v>17.446808510638295</v>
      </c>
      <c r="H20" s="65">
        <f>'[1]Исходный для набора'!Q39</f>
        <v>0.21276595744680904</v>
      </c>
      <c r="I20" s="63">
        <f>'[1]Исходный для набора'!R39</f>
        <v>20</v>
      </c>
      <c r="J20" s="63">
        <f>'[1]Исходный для набора'!T39</f>
        <v>-0.60000000000000142</v>
      </c>
      <c r="K20" s="63">
        <f>'[1]Исходный для набора'!U39</f>
        <v>-2.5531914893617049</v>
      </c>
      <c r="L20" s="63">
        <f>'[1]Исходный для набора'!V39</f>
        <v>7</v>
      </c>
      <c r="M20" s="66">
        <f>'[1]Исходный для набора'!W39</f>
        <v>8.1</v>
      </c>
      <c r="N20" s="67">
        <f>'[1]Исходный для набора'!X39</f>
        <v>440</v>
      </c>
      <c r="O20" s="66">
        <f>'[1]Исходный для набора'!Y39</f>
        <v>7.1</v>
      </c>
    </row>
    <row r="21" spans="1:21" ht="16.5" x14ac:dyDescent="0.25">
      <c r="A21" s="69" t="s">
        <v>31</v>
      </c>
      <c r="B21" s="70">
        <f>SUM(B11:B20)</f>
        <v>352.27</v>
      </c>
      <c r="C21" s="70">
        <f>B21-M21</f>
        <v>-0.14699999999999136</v>
      </c>
      <c r="D21" s="70">
        <f>SUM(D11:D20)</f>
        <v>352.02</v>
      </c>
      <c r="E21" s="71">
        <f>SUM(E11:E20)</f>
        <v>18047</v>
      </c>
      <c r="F21" s="71">
        <f>SUM(F11:F20)</f>
        <v>19333</v>
      </c>
      <c r="G21" s="70">
        <f>B21/E21*1000</f>
        <v>19.519587743115199</v>
      </c>
      <c r="H21" s="72">
        <f>G21-(M21/E21*1000)</f>
        <v>-8.1453981271124576E-3</v>
      </c>
      <c r="I21" s="70">
        <f>D21/F21*1000</f>
        <v>18.208244969740857</v>
      </c>
      <c r="J21" s="70">
        <f>B21-D21</f>
        <v>0.25</v>
      </c>
      <c r="K21" s="73">
        <f>G21-I21</f>
        <v>1.3113427733743421</v>
      </c>
      <c r="L21" s="70">
        <f>SUM(L11:L20)</f>
        <v>384.18499999999995</v>
      </c>
      <c r="M21" s="66">
        <f>SUM(M11:M20)</f>
        <v>352.41699999999997</v>
      </c>
      <c r="N21" s="74">
        <f>SUM(N11:N20)</f>
        <v>19615</v>
      </c>
      <c r="O21" s="75">
        <f>SUM(O11:O20)</f>
        <v>358.40000000000003</v>
      </c>
    </row>
    <row r="22" spans="1:21" ht="16.5" x14ac:dyDescent="0.2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 x14ac:dyDescent="0.25">
      <c r="A23" s="62" t="s">
        <v>32</v>
      </c>
      <c r="B23" s="63">
        <f>'[1]Исходный для набора'!H12</f>
        <v>9.06</v>
      </c>
      <c r="C23" s="63">
        <f>'[1]Исходный для набора'!I12</f>
        <v>-3.9999999999999147E-2</v>
      </c>
      <c r="D23" s="63">
        <f>'[1]Исходный для набора'!J12</f>
        <v>8.2899999999999991</v>
      </c>
      <c r="E23" s="64">
        <f>'[1]Исходный для набора'!M12</f>
        <v>660</v>
      </c>
      <c r="F23" s="64">
        <f>'[1]Исходный для набора'!N12</f>
        <v>692</v>
      </c>
      <c r="G23" s="63">
        <f>'[1]Исходный для набора'!P12</f>
        <v>13.727272727272728</v>
      </c>
      <c r="H23" s="65">
        <f>'[1]Исходный для набора'!Q12</f>
        <v>-6.0606060606060552E-2</v>
      </c>
      <c r="I23" s="63">
        <f>'[1]Исходный для набора'!R12</f>
        <v>11.979768786127167</v>
      </c>
      <c r="J23" s="63">
        <f>'[1]Исходный для набора'!T12</f>
        <v>0.77000000000000135</v>
      </c>
      <c r="K23" s="63">
        <f>'[1]Исходный для набора'!U12</f>
        <v>1.7475039411455615</v>
      </c>
      <c r="L23" s="63">
        <f>'[1]Исходный для набора'!V12</f>
        <v>8.75</v>
      </c>
      <c r="M23" s="66">
        <f>'[1]Исходный для набора'!W12</f>
        <v>9.1</v>
      </c>
      <c r="N23" s="67">
        <f>'[1]Исходный для набора'!X12</f>
        <v>745</v>
      </c>
      <c r="O23" s="66">
        <f>'[1]Исходный для набора'!Y12</f>
        <v>10.3</v>
      </c>
    </row>
    <row r="24" spans="1:21" ht="16.5" x14ac:dyDescent="0.25">
      <c r="A24" s="62" t="s">
        <v>33</v>
      </c>
      <c r="B24" s="63">
        <f>'[1]Исходный для набора'!H11</f>
        <v>55.14</v>
      </c>
      <c r="C24" s="63">
        <f>'[1]Исходный для набора'!I11</f>
        <v>0.41000000000000369</v>
      </c>
      <c r="D24" s="63">
        <f>'[1]Исходный для набора'!J11</f>
        <v>54.51</v>
      </c>
      <c r="E24" s="64">
        <f>'[1]Исходный для набора'!M11</f>
        <v>3333</v>
      </c>
      <c r="F24" s="64">
        <f>'[1]Исходный для набора'!N11</f>
        <v>3333</v>
      </c>
      <c r="G24" s="63">
        <f>'[1]Исходный для набора'!P11</f>
        <v>16.543654365436545</v>
      </c>
      <c r="H24" s="65">
        <f>'[1]Исходный для набора'!Q11</f>
        <v>0.12301230123012274</v>
      </c>
      <c r="I24" s="63">
        <f>'[1]Исходный для набора'!R11</f>
        <v>16.354635463546355</v>
      </c>
      <c r="J24" s="63">
        <f>'[1]Исходный для набора'!T11</f>
        <v>0.63000000000000256</v>
      </c>
      <c r="K24" s="63">
        <f>'[1]Исходный для набора'!U11</f>
        <v>0.18901890189018999</v>
      </c>
      <c r="L24" s="63">
        <f>'[1]Исходный для набора'!V11</f>
        <v>63.25</v>
      </c>
      <c r="M24" s="66">
        <f>'[1]Исходный для набора'!W11</f>
        <v>54.73</v>
      </c>
      <c r="N24" s="67">
        <f>'[1]Исходный для набора'!X11</f>
        <v>3333</v>
      </c>
      <c r="O24" s="66">
        <f>'[1]Исходный для набора'!Y11</f>
        <v>50.5</v>
      </c>
    </row>
    <row r="25" spans="1:21" ht="16.5" x14ac:dyDescent="0.25">
      <c r="A25" s="62" t="s">
        <v>34</v>
      </c>
      <c r="B25" s="63">
        <f>'[1]Исходный для набора'!H35</f>
        <v>12.99</v>
      </c>
      <c r="C25" s="63">
        <f>'[1]Исходный для набора'!I35</f>
        <v>-0.31599999999999895</v>
      </c>
      <c r="D25" s="63">
        <f>'[1]Исходный для набора'!J35</f>
        <v>20.95</v>
      </c>
      <c r="E25" s="64">
        <f>'[1]Исходный для набора'!M35</f>
        <v>960</v>
      </c>
      <c r="F25" s="64">
        <f>'[1]Исходный для набора'!N35</f>
        <v>1248</v>
      </c>
      <c r="G25" s="63">
        <f>'[1]Исходный для набора'!P35</f>
        <v>13.53125</v>
      </c>
      <c r="H25" s="65">
        <f>'[1]Исходный для набора'!Q35</f>
        <v>-0.32916666666666572</v>
      </c>
      <c r="I25" s="63">
        <f>'[1]Исходный для набора'!R35</f>
        <v>16.786858974358974</v>
      </c>
      <c r="J25" s="63">
        <f>'[1]Исходный для набора'!T35</f>
        <v>-7.9599999999999991</v>
      </c>
      <c r="K25" s="63">
        <f>'[1]Исходный для набора'!U35</f>
        <v>-3.2556089743589745</v>
      </c>
      <c r="L25" s="63">
        <f>'[1]Исходный для набора'!V35</f>
        <v>14.8</v>
      </c>
      <c r="M25" s="66">
        <f>'[1]Исходный для набора'!W35</f>
        <v>13.305999999999999</v>
      </c>
      <c r="N25" s="67">
        <f>'[1]Исходный для набора'!X35</f>
        <v>1282</v>
      </c>
      <c r="O25" s="66">
        <f>'[1]Исходный для набора'!Y35</f>
        <v>12.1</v>
      </c>
    </row>
    <row r="26" spans="1:21" ht="16.5" x14ac:dyDescent="0.25">
      <c r="A26" s="62" t="s">
        <v>35</v>
      </c>
      <c r="B26" s="63">
        <f>'[1]Исходный для набора'!H16</f>
        <v>21</v>
      </c>
      <c r="C26" s="63">
        <f>'[1]Исходный для набора'!I16</f>
        <v>-0.19999999999999929</v>
      </c>
      <c r="D26" s="63">
        <f>'[1]Исходный для набора'!J16</f>
        <v>19.47</v>
      </c>
      <c r="E26" s="64">
        <f>'[1]Исходный для набора'!M16</f>
        <v>1723</v>
      </c>
      <c r="F26" s="64">
        <f>'[1]Исходный для набора'!N16</f>
        <v>1309</v>
      </c>
      <c r="G26" s="63">
        <f>'[1]Исходный для набора'!P16</f>
        <v>12.188044109112013</v>
      </c>
      <c r="H26" s="65">
        <f>'[1]Исходный для набора'!Q16</f>
        <v>-0.11607661056297047</v>
      </c>
      <c r="I26" s="63">
        <f>'[1]Исходный для набора'!R16</f>
        <v>14.873949579831931</v>
      </c>
      <c r="J26" s="63">
        <f>'[1]Исходный для набора'!T16</f>
        <v>1.5300000000000011</v>
      </c>
      <c r="K26" s="63">
        <f>'[1]Исходный для набора'!U16</f>
        <v>-2.6859054707199181</v>
      </c>
      <c r="L26" s="63">
        <f>'[1]Исходный для набора'!V16</f>
        <v>22.8</v>
      </c>
      <c r="M26" s="66">
        <f>'[1]Исходный для набора'!W16</f>
        <v>21.2</v>
      </c>
      <c r="N26" s="67">
        <f>'[1]Исходный для набора'!X16</f>
        <v>1271</v>
      </c>
      <c r="O26" s="66">
        <f>'[1]Исходный для набора'!Y16</f>
        <v>18.100000000000001</v>
      </c>
    </row>
    <row r="27" spans="1:21" ht="16.5" x14ac:dyDescent="0.25">
      <c r="A27" s="62" t="s">
        <v>36</v>
      </c>
      <c r="B27" s="63">
        <f>'[1]Исходный для набора'!H13</f>
        <v>3.83</v>
      </c>
      <c r="C27" s="63">
        <f>'[1]Исходный для набора'!I13</f>
        <v>1.0000000000000231E-2</v>
      </c>
      <c r="D27" s="63">
        <f>'[1]Исходный для набора'!J13</f>
        <v>4.1399999999999997</v>
      </c>
      <c r="E27" s="64">
        <f>'[1]Исходный для набора'!M13</f>
        <v>328</v>
      </c>
      <c r="F27" s="64">
        <f>'[1]Исходный для набора'!N13</f>
        <v>382</v>
      </c>
      <c r="G27" s="63">
        <f>'[1]Исходный для набора'!P13</f>
        <v>11.676829268292684</v>
      </c>
      <c r="H27" s="65">
        <f>'[1]Исходный для набора'!Q13</f>
        <v>3.0487804878049474E-2</v>
      </c>
      <c r="I27" s="63">
        <f>'[1]Исходный для набора'!R13</f>
        <v>10.837696335078533</v>
      </c>
      <c r="J27" s="63">
        <f>'[1]Исходный для набора'!T13</f>
        <v>-0.30999999999999961</v>
      </c>
      <c r="K27" s="63">
        <f>'[1]Исходный для набора'!U13</f>
        <v>0.83913293321415061</v>
      </c>
      <c r="L27" s="63">
        <f>'[1]Исходный для набора'!V13</f>
        <v>3.39</v>
      </c>
      <c r="M27" s="66">
        <f>'[1]Исходный для набора'!W13</f>
        <v>3.82</v>
      </c>
      <c r="N27" s="67">
        <f>'[1]Исходный для набора'!X13</f>
        <v>378</v>
      </c>
      <c r="O27" s="66">
        <f>'[1]Исходный для набора'!Y13</f>
        <v>3.95</v>
      </c>
    </row>
    <row r="28" spans="1:21" ht="16.5" x14ac:dyDescent="0.25">
      <c r="A28" s="62" t="s">
        <v>37</v>
      </c>
      <c r="B28" s="63">
        <f>'[1]Исходный для набора'!H27</f>
        <v>10.89</v>
      </c>
      <c r="C28" s="63">
        <f>'[1]Исходный для набора'!I27</f>
        <v>-0.28999999999999915</v>
      </c>
      <c r="D28" s="63">
        <f>'[1]Исходный для набора'!J27</f>
        <v>11.7</v>
      </c>
      <c r="E28" s="64">
        <f>'[1]Исходный для набора'!M27</f>
        <v>720</v>
      </c>
      <c r="F28" s="64">
        <f>'[1]Исходный для набора'!N27</f>
        <v>760</v>
      </c>
      <c r="G28" s="63">
        <f>'[1]Исходный для набора'!P27</f>
        <v>15.125000000000002</v>
      </c>
      <c r="H28" s="65">
        <f>'[1]Исходный для набора'!Q27</f>
        <v>-0.40277777777777501</v>
      </c>
      <c r="I28" s="63">
        <f>'[1]Исходный для набора'!R27</f>
        <v>15.394736842105262</v>
      </c>
      <c r="J28" s="63">
        <f>'[1]Исходный для набора'!T27</f>
        <v>-0.80999999999999872</v>
      </c>
      <c r="K28" s="63">
        <f>'[1]Исходный для набора'!U27</f>
        <v>-0.26973684210526017</v>
      </c>
      <c r="L28" s="63">
        <f>'[1]Исходный для набора'!V27</f>
        <v>13.53</v>
      </c>
      <c r="M28" s="66">
        <f>'[1]Исходный для набора'!W27</f>
        <v>11.18</v>
      </c>
      <c r="N28" s="67">
        <f>'[1]Исходный для набора'!X27</f>
        <v>760</v>
      </c>
      <c r="O28" s="66">
        <f>'[1]Исходный для набора'!Y27</f>
        <v>13.9</v>
      </c>
    </row>
    <row r="29" spans="1:21" s="76" customFormat="1" ht="14.25" customHeight="1" x14ac:dyDescent="0.25">
      <c r="A29" s="69" t="s">
        <v>31</v>
      </c>
      <c r="B29" s="70">
        <f>SUM(B23:B28)</f>
        <v>112.91</v>
      </c>
      <c r="C29" s="70">
        <f>B29-M29</f>
        <v>-0.42599999999998772</v>
      </c>
      <c r="D29" s="70">
        <f>SUM(D23:D28)</f>
        <v>119.06</v>
      </c>
      <c r="E29" s="71">
        <f>SUM(E23:E28)</f>
        <v>7724</v>
      </c>
      <c r="F29" s="71">
        <f>SUM(F23:F28)</f>
        <v>7724</v>
      </c>
      <c r="G29" s="70">
        <f>B29/E29*1000</f>
        <v>14.618073537027447</v>
      </c>
      <c r="H29" s="72">
        <f>G29-(M29/E29*1000)</f>
        <v>-5.5152770585186417E-2</v>
      </c>
      <c r="I29" s="70">
        <f>D29/F29*1000</f>
        <v>15.414293112377008</v>
      </c>
      <c r="J29" s="70">
        <f>B29-D29</f>
        <v>-6.1500000000000057</v>
      </c>
      <c r="K29" s="73">
        <f>G29-I29</f>
        <v>-0.79621957534956067</v>
      </c>
      <c r="L29" s="70">
        <f>SUM(L23:L28)</f>
        <v>126.52</v>
      </c>
      <c r="M29" s="75">
        <f>SUM(M23:M28)</f>
        <v>113.33599999999998</v>
      </c>
      <c r="N29" s="74">
        <f>SUM(N23:N28)</f>
        <v>7769</v>
      </c>
      <c r="O29" s="75">
        <f>SUM(O23:O28)</f>
        <v>108.85000000000001</v>
      </c>
    </row>
    <row r="30" spans="1:21" s="76" customFormat="1" ht="14.25" customHeight="1" x14ac:dyDescent="0.25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25">
      <c r="A31" s="62" t="s">
        <v>38</v>
      </c>
      <c r="B31" s="63">
        <f>'[1]Исходный для набора'!H10</f>
        <v>2.4500000000000002</v>
      </c>
      <c r="C31" s="63">
        <f>'[1]Исходный для набора'!I10</f>
        <v>-2.9999999999999805E-2</v>
      </c>
      <c r="D31" s="63">
        <f>'[1]Исходный для набора'!J10</f>
        <v>2.74</v>
      </c>
      <c r="E31" s="64">
        <f>'[1]Исходный для набора'!M10</f>
        <v>375</v>
      </c>
      <c r="F31" s="64">
        <f>'[1]Исходный для набора'!N10</f>
        <v>415</v>
      </c>
      <c r="G31" s="63">
        <f>'[1]Исходный для набора'!P10</f>
        <v>6.5333333333333341</v>
      </c>
      <c r="H31" s="65">
        <f>'[1]Исходный для набора'!Q10</f>
        <v>-7.9999999999999183E-2</v>
      </c>
      <c r="I31" s="63">
        <f>'[1]Исходный для набора'!R10</f>
        <v>6.6024096385542173</v>
      </c>
      <c r="J31" s="63">
        <f>'[1]Исходный для набора'!T10</f>
        <v>-0.29000000000000004</v>
      </c>
      <c r="K31" s="63">
        <f>'[1]Исходный для набора'!U10</f>
        <v>-6.907630522088315E-2</v>
      </c>
      <c r="L31" s="63">
        <f>'[1]Исходный для набора'!V10</f>
        <v>2.17</v>
      </c>
      <c r="M31" s="66">
        <f>'[1]Исходный для набора'!W10</f>
        <v>2.48</v>
      </c>
      <c r="N31" s="67">
        <f>'[1]Исходный для набора'!X10</f>
        <v>367</v>
      </c>
      <c r="O31" s="66">
        <f>'[1]Исходный для набора'!Y10</f>
        <v>3.4</v>
      </c>
    </row>
    <row r="32" spans="1:21" ht="16.5" x14ac:dyDescent="0.25">
      <c r="A32" s="62" t="s">
        <v>39</v>
      </c>
      <c r="B32" s="63">
        <f>'[1]Исходный для набора'!H14</f>
        <v>0.36</v>
      </c>
      <c r="C32" s="63">
        <f>'[1]Исходный для набора'!I14</f>
        <v>0</v>
      </c>
      <c r="D32" s="63">
        <f>'[1]Исходный для набора'!J14</f>
        <v>0.69</v>
      </c>
      <c r="E32" s="64">
        <f>'[1]Исходный для набора'!M14</f>
        <v>52</v>
      </c>
      <c r="F32" s="64">
        <f>'[1]Исходный для набора'!N14</f>
        <v>59</v>
      </c>
      <c r="G32" s="63">
        <f>'[1]Исходный для набора'!P14</f>
        <v>6.9230769230769225</v>
      </c>
      <c r="H32" s="65">
        <f>'[1]Исходный для набора'!Q14</f>
        <v>0</v>
      </c>
      <c r="I32" s="63">
        <f>'[1]Исходный для набора'!R14</f>
        <v>11.694915254237287</v>
      </c>
      <c r="J32" s="63">
        <f>'[1]Исходный для набора'!T14</f>
        <v>-0.32999999999999996</v>
      </c>
      <c r="K32" s="63">
        <f>'[1]Исходный для набора'!U14</f>
        <v>-4.7718383311603647</v>
      </c>
      <c r="L32" s="63">
        <f>'[1]Исходный для набора'!V14</f>
        <v>0.28000000000000003</v>
      </c>
      <c r="M32" s="66">
        <f>'[1]Исходный для набора'!W14</f>
        <v>0.36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5" x14ac:dyDescent="0.25">
      <c r="A33" s="62" t="s">
        <v>40</v>
      </c>
      <c r="B33" s="63">
        <f>'[1]Исходный для набора'!H37</f>
        <v>1.1000000000000001</v>
      </c>
      <c r="C33" s="63">
        <f>'[1]Исходный для набора'!I37</f>
        <v>0</v>
      </c>
      <c r="D33" s="63">
        <f>'[1]Исходный для набора'!J37</f>
        <v>1.1000000000000001</v>
      </c>
      <c r="E33" s="64">
        <f>'[1]Исходный для набора'!M37</f>
        <v>100</v>
      </c>
      <c r="F33" s="64">
        <f>'[1]Исходный для набора'!N37</f>
        <v>100</v>
      </c>
      <c r="G33" s="63">
        <f>'[1]Исходный для набора'!P37</f>
        <v>11.000000000000002</v>
      </c>
      <c r="H33" s="65">
        <f>'[1]Исходный для набора'!Q37</f>
        <v>0</v>
      </c>
      <c r="I33" s="63">
        <f>'[1]Исходный для набора'!R37</f>
        <v>11.000000000000002</v>
      </c>
      <c r="J33" s="63">
        <f>'[1]Исходный для набора'!T37</f>
        <v>0</v>
      </c>
      <c r="K33" s="63">
        <f>'[1]Исходный для набора'!U37</f>
        <v>0</v>
      </c>
      <c r="L33" s="63">
        <f>'[1]Исходный для набора'!V37</f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5" x14ac:dyDescent="0.25">
      <c r="A34" s="62" t="s">
        <v>41</v>
      </c>
      <c r="B34" s="63">
        <f>'[1]Исходный для набора'!H29</f>
        <v>102.7</v>
      </c>
      <c r="C34" s="63">
        <f>'[1]Исходный для набора'!I29</f>
        <v>1.7000000000000028</v>
      </c>
      <c r="D34" s="63">
        <f>'[1]Исходный для набора'!J29</f>
        <v>107.8</v>
      </c>
      <c r="E34" s="64">
        <f>'[1]Исходный для набора'!M29</f>
        <v>4971</v>
      </c>
      <c r="F34" s="64">
        <f>'[1]Исходный для набора'!N29</f>
        <v>4971</v>
      </c>
      <c r="G34" s="63">
        <f>'[1]Исходный для набора'!P29</f>
        <v>20.659826996580165</v>
      </c>
      <c r="H34" s="65">
        <f>'[1]Исходный для набора'!Q29</f>
        <v>0.34198350432508562</v>
      </c>
      <c r="I34" s="63">
        <f>'[1]Исходный для набора'!R29</f>
        <v>21.685777509555422</v>
      </c>
      <c r="J34" s="63">
        <f>'[1]Исходный для набора'!T29</f>
        <v>-5.0999999999999943</v>
      </c>
      <c r="K34" s="63">
        <f>'[1]Исходный для набора'!U29</f>
        <v>-1.0259505129752569</v>
      </c>
      <c r="L34" s="63">
        <f>'[1]Исходный для набора'!V29</f>
        <v>110.7</v>
      </c>
      <c r="M34" s="66">
        <f>'[1]Исходный для набора'!W29</f>
        <v>101</v>
      </c>
      <c r="N34" s="67">
        <f>'[1]Исходный для набора'!X29</f>
        <v>5782</v>
      </c>
      <c r="O34" s="66">
        <f>'[1]Исходный для набора'!Y29</f>
        <v>101.7</v>
      </c>
    </row>
    <row r="35" spans="1:15" ht="16.5" x14ac:dyDescent="0.25">
      <c r="A35" s="62" t="s">
        <v>42</v>
      </c>
      <c r="B35" s="63">
        <f>'[1]Исходный для набора'!H38</f>
        <v>203.1</v>
      </c>
      <c r="C35" s="63">
        <f>'[1]Исходный для набора'!I38</f>
        <v>0.59000000000000341</v>
      </c>
      <c r="D35" s="63">
        <f>'[1]Исходный для набора'!J38</f>
        <v>192.45</v>
      </c>
      <c r="E35" s="64">
        <f>'[1]Исходный для набора'!M38</f>
        <v>7294</v>
      </c>
      <c r="F35" s="64">
        <f>'[1]Исходный для набора'!N38</f>
        <v>7274</v>
      </c>
      <c r="G35" s="63">
        <f>'[1]Исходный для набора'!P38</f>
        <v>27.844803948450782</v>
      </c>
      <c r="H35" s="65">
        <f>'[1]Исходный для набора'!Q38</f>
        <v>8.0888401425831091E-2</v>
      </c>
      <c r="I35" s="63">
        <f>'[1]Исходный для набора'!R38</f>
        <v>26.457244982128127</v>
      </c>
      <c r="J35" s="63">
        <f>'[1]Исходный для набора'!T38</f>
        <v>10.650000000000006</v>
      </c>
      <c r="K35" s="63">
        <f>'[1]Исходный для набора'!U38</f>
        <v>1.3875589663226542</v>
      </c>
      <c r="L35" s="63">
        <f>'[1]Исходный для набора'!V38</f>
        <v>201.19</v>
      </c>
      <c r="M35" s="66">
        <f>'[1]Исходный для набора'!W38</f>
        <v>202.51</v>
      </c>
      <c r="N35" s="67">
        <f>'[1]Исходный для набора'!X38</f>
        <v>7269</v>
      </c>
      <c r="O35" s="66">
        <f>'[1]Исходный для набора'!Y38</f>
        <v>184.8</v>
      </c>
    </row>
    <row r="36" spans="1:15" ht="16.5" x14ac:dyDescent="0.25">
      <c r="A36" s="62" t="s">
        <v>43</v>
      </c>
      <c r="B36" s="63">
        <f>'[1]Исходный для набора'!H40</f>
        <v>17.41</v>
      </c>
      <c r="C36" s="63">
        <f>'[1]Исходный для набора'!I40</f>
        <v>-0.26999999999999957</v>
      </c>
      <c r="D36" s="63">
        <f>'[1]Исходный для набора'!J40</f>
        <v>19.72</v>
      </c>
      <c r="E36" s="64">
        <f>'[1]Исходный для набора'!M40</f>
        <v>1315</v>
      </c>
      <c r="F36" s="64">
        <f>'[1]Исходный для набора'!N40</f>
        <v>1413</v>
      </c>
      <c r="G36" s="63">
        <f>'[1]Исходный для набора'!P40</f>
        <v>13.239543726235741</v>
      </c>
      <c r="H36" s="65">
        <f>'[1]Исходный для набора'!Q40</f>
        <v>-0.20532319391634957</v>
      </c>
      <c r="I36" s="63">
        <f>'[1]Исходный для набора'!R40</f>
        <v>13.956121726822364</v>
      </c>
      <c r="J36" s="63">
        <f>'[1]Исходный для набора'!T40</f>
        <v>-2.3099999999999987</v>
      </c>
      <c r="K36" s="63">
        <f>'[1]Исходный для набора'!U40</f>
        <v>-0.71657800058662247</v>
      </c>
      <c r="L36" s="63">
        <f>'[1]Исходный для набора'!V40</f>
        <v>18.53</v>
      </c>
      <c r="M36" s="66">
        <f>'[1]Исходный для набора'!W40</f>
        <v>17.68</v>
      </c>
      <c r="N36" s="67">
        <f>'[1]Исходный для набора'!X40</f>
        <v>1437</v>
      </c>
      <c r="O36" s="66">
        <f>'[1]Исходный для набора'!Y40</f>
        <v>17.899999999999999</v>
      </c>
    </row>
    <row r="37" spans="1:15" ht="16.5" x14ac:dyDescent="0.25">
      <c r="A37" s="62" t="s">
        <v>44</v>
      </c>
      <c r="B37" s="63">
        <f>'[1]Исходный для набора'!H31</f>
        <v>32.457000000000001</v>
      </c>
      <c r="C37" s="63">
        <f>'[1]Исходный для набора'!I31</f>
        <v>0.59600000000000009</v>
      </c>
      <c r="D37" s="63">
        <f>'[1]Исходный для набора'!J31</f>
        <v>30.46</v>
      </c>
      <c r="E37" s="64">
        <f>'[1]Исходный для набора'!M31</f>
        <v>1593</v>
      </c>
      <c r="F37" s="64">
        <f>'[1]Исходный для набора'!N31</f>
        <v>1593</v>
      </c>
      <c r="G37" s="63">
        <f>'[1]Исходный для набора'!P31</f>
        <v>20.374764595103578</v>
      </c>
      <c r="H37" s="65">
        <f>'[1]Исходный для набора'!Q31</f>
        <v>0.37413684871311759</v>
      </c>
      <c r="I37" s="63">
        <f>'[1]Исходный для набора'!R31</f>
        <v>19.121155053358443</v>
      </c>
      <c r="J37" s="63">
        <f>'[1]Исходный для набора'!T31</f>
        <v>1.9969999999999999</v>
      </c>
      <c r="K37" s="63">
        <f>'[1]Исходный для набора'!U31</f>
        <v>1.2536095417451349</v>
      </c>
      <c r="L37" s="63">
        <f>'[1]Исходный для набора'!V31</f>
        <v>38.834000000000003</v>
      </c>
      <c r="M37" s="66">
        <f>'[1]Исходный для набора'!W31</f>
        <v>31.861000000000001</v>
      </c>
      <c r="N37" s="67">
        <f>'[1]Исходный для набора'!X31</f>
        <v>1500</v>
      </c>
      <c r="O37" s="66">
        <f>'[1]Исходный для набора'!Y31</f>
        <v>31.5</v>
      </c>
    </row>
    <row r="38" spans="1:15" s="76" customFormat="1" ht="16.5" x14ac:dyDescent="0.25">
      <c r="A38" s="69" t="s">
        <v>31</v>
      </c>
      <c r="B38" s="70">
        <f>SUM(B31:B37)</f>
        <v>359.577</v>
      </c>
      <c r="C38" s="70">
        <f>B38-M38</f>
        <v>2.5860000000000127</v>
      </c>
      <c r="D38" s="70">
        <f>SUM(D31:D37)</f>
        <v>354.96</v>
      </c>
      <c r="E38" s="71">
        <f>SUM(E31:E37)</f>
        <v>15700</v>
      </c>
      <c r="F38" s="71">
        <f>SUM(F31:F37)</f>
        <v>15825</v>
      </c>
      <c r="G38" s="70">
        <f>B38/E38*1000</f>
        <v>22.902993630573249</v>
      </c>
      <c r="H38" s="72">
        <f>G38-(M38/E38*1000)</f>
        <v>0.16471337579617895</v>
      </c>
      <c r="I38" s="70">
        <f>D38/F38*1000</f>
        <v>22.430331753554501</v>
      </c>
      <c r="J38" s="70">
        <f>B38-D38</f>
        <v>4.6170000000000186</v>
      </c>
      <c r="K38" s="73">
        <f>G38-I38</f>
        <v>0.47266187701874784</v>
      </c>
      <c r="L38" s="70">
        <f>SUM(L31:L37)</f>
        <v>372.25399999999996</v>
      </c>
      <c r="M38" s="75">
        <f>SUM(M31:M37)</f>
        <v>356.99099999999999</v>
      </c>
      <c r="N38" s="74">
        <f>SUM(N31:N37)</f>
        <v>16512</v>
      </c>
      <c r="O38" s="75">
        <f>SUM(O31:O37)</f>
        <v>341</v>
      </c>
    </row>
    <row r="39" spans="1:15" s="76" customFormat="1" ht="16.5" x14ac:dyDescent="0.2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 x14ac:dyDescent="0.25">
      <c r="A40" s="62" t="s">
        <v>45</v>
      </c>
      <c r="B40" s="63">
        <f>'[1]Исходный для набора'!H18</f>
        <v>1.1499999999999999</v>
      </c>
      <c r="C40" s="63">
        <f>'[1]Исходный для набора'!I18</f>
        <v>0.14999999999999991</v>
      </c>
      <c r="D40" s="63">
        <f>'[1]Исходный для набора'!J18</f>
        <v>7.81</v>
      </c>
      <c r="E40" s="64">
        <f>'[1]Исходный для набора'!M18</f>
        <v>216</v>
      </c>
      <c r="F40" s="64">
        <f>'[1]Исходный для набора'!N18</f>
        <v>835</v>
      </c>
      <c r="G40" s="63">
        <f>'[1]Исходный для набора'!P18</f>
        <v>5.3240740740740735</v>
      </c>
      <c r="H40" s="65">
        <f>'[1]Исходный для набора'!Q18</f>
        <v>0.69444444444444375</v>
      </c>
      <c r="I40" s="63">
        <f>'[1]Исходный для набора'!R18</f>
        <v>9.3532934131736525</v>
      </c>
      <c r="J40" s="63">
        <f>'[1]Исходный для набора'!T18</f>
        <v>-6.66</v>
      </c>
      <c r="K40" s="63">
        <f>'[1]Исходный для набора'!U18</f>
        <v>-4.029219339099579</v>
      </c>
      <c r="L40" s="63">
        <f>'[1]Исходный для набора'!V18</f>
        <v>1.1200000000000001</v>
      </c>
      <c r="M40" s="66">
        <f>'[1]Исходный для набора'!W18</f>
        <v>1</v>
      </c>
      <c r="N40" s="67">
        <f>'[1]Исходный для набора'!X18</f>
        <v>819</v>
      </c>
      <c r="O40" s="66">
        <f>'[1]Исходный для набора'!Y18</f>
        <v>6.6</v>
      </c>
    </row>
    <row r="41" spans="1:15" ht="16.5" x14ac:dyDescent="0.25">
      <c r="A41" s="62" t="s">
        <v>46</v>
      </c>
      <c r="B41" s="63">
        <f>'[1]Исходный для набора'!H41</f>
        <v>166.7</v>
      </c>
      <c r="C41" s="63">
        <f>'[1]Исходный для набора'!I41</f>
        <v>0.93999999999999773</v>
      </c>
      <c r="D41" s="63">
        <f>'[1]Исходный для набора'!J41</f>
        <v>165.87</v>
      </c>
      <c r="E41" s="64">
        <f>'[1]Исходный для набора'!M41</f>
        <v>6025</v>
      </c>
      <c r="F41" s="64">
        <f>'[1]Исходный для набора'!N41</f>
        <v>6000</v>
      </c>
      <c r="G41" s="63">
        <f>'[1]Исходный для набора'!P41</f>
        <v>27.668049792531118</v>
      </c>
      <c r="H41" s="65">
        <f>'[1]Исходный для набора'!Q41</f>
        <v>0.15601659751037289</v>
      </c>
      <c r="I41" s="63">
        <f>'[1]Исходный для набора'!R41</f>
        <v>27.645</v>
      </c>
      <c r="J41" s="63">
        <f>'[1]Исходный для набора'!T41</f>
        <v>0.82999999999998408</v>
      </c>
      <c r="K41" s="53">
        <f>'[1]Исходный для набора'!U41</f>
        <v>2.3049792531118385E-2</v>
      </c>
      <c r="L41" s="63">
        <f>'[1]Исходный для набора'!V41</f>
        <v>180.46</v>
      </c>
      <c r="M41" s="66">
        <f>'[1]Исходный для набора'!W41</f>
        <v>165.76</v>
      </c>
      <c r="N41" s="67">
        <f>'[1]Исходный для набора'!X41</f>
        <v>5707</v>
      </c>
      <c r="O41" s="66">
        <f>'[1]Исходный для набора'!Y41</f>
        <v>143.5</v>
      </c>
    </row>
    <row r="42" spans="1:15" ht="16.5" x14ac:dyDescent="0.25">
      <c r="A42" s="62" t="s">
        <v>47</v>
      </c>
      <c r="B42" s="63">
        <f>'[1]Исходный для набора'!H28</f>
        <v>43.38</v>
      </c>
      <c r="C42" s="63">
        <f>'[1]Исходный для набора'!I28</f>
        <v>-0.16599999999999682</v>
      </c>
      <c r="D42" s="63">
        <f>'[1]Исходный для набора'!J28</f>
        <v>42.7</v>
      </c>
      <c r="E42" s="64">
        <f>'[1]Исходный для набора'!M28</f>
        <v>2646</v>
      </c>
      <c r="F42" s="64">
        <f>'[1]Исходный для набора'!N28</f>
        <v>2583</v>
      </c>
      <c r="G42" s="63">
        <f>'[1]Исходный для набора'!P28</f>
        <v>16.394557823129254</v>
      </c>
      <c r="H42" s="65">
        <f>'[1]Исходный для набора'!Q28</f>
        <v>-6.2736205593346028E-2</v>
      </c>
      <c r="I42" s="63">
        <f>'[1]Исходный для набора'!R28</f>
        <v>16.531165311653115</v>
      </c>
      <c r="J42" s="63">
        <f>'[1]Исходный для набора'!T28</f>
        <v>0.67999999999999972</v>
      </c>
      <c r="K42" s="63">
        <f>'[1]Исходный для набора'!U28</f>
        <v>-0.13660748852386106</v>
      </c>
      <c r="L42" s="63">
        <f>'[1]Исходный для набора'!V28</f>
        <v>40.725999999999999</v>
      </c>
      <c r="M42" s="66">
        <f>'[1]Исходный для набора'!W28</f>
        <v>43.545999999999999</v>
      </c>
      <c r="N42" s="67">
        <f>'[1]Исходный для набора'!X28</f>
        <v>2582</v>
      </c>
      <c r="O42" s="66">
        <f>'[1]Исходный для набора'!Y28</f>
        <v>41.1</v>
      </c>
    </row>
    <row r="43" spans="1:15" ht="16.5" x14ac:dyDescent="0.25">
      <c r="A43" s="62" t="s">
        <v>48</v>
      </c>
      <c r="B43" s="63">
        <f>'[1]Исходный для набора'!H19</f>
        <v>0.73599999999999999</v>
      </c>
      <c r="C43" s="63">
        <f>'[1]Исходный для набора'!I19</f>
        <v>1.2000000000000011E-2</v>
      </c>
      <c r="D43" s="77">
        <f>'[1]Исходный для набора'!J19</f>
        <v>0.89</v>
      </c>
      <c r="E43" s="64">
        <f>'[1]Исходный для набора'!M19</f>
        <v>114</v>
      </c>
      <c r="F43" s="64">
        <f>'[1]Исходный для набора'!N19</f>
        <v>150</v>
      </c>
      <c r="G43" s="63">
        <f>'[1]Исходный для набора'!P19</f>
        <v>6.4561403508771926</v>
      </c>
      <c r="H43" s="65">
        <f>'[1]Исходный для набора'!Q19</f>
        <v>0.10526315789473628</v>
      </c>
      <c r="I43" s="63">
        <f>'[1]Исходный для набора'!R19</f>
        <v>5.9333333333333327</v>
      </c>
      <c r="J43" s="63">
        <f>'[1]Исходный для набора'!T19</f>
        <v>-0.15400000000000003</v>
      </c>
      <c r="K43" s="63">
        <f>'[1]Исходный для набора'!U19</f>
        <v>0.52280701754385994</v>
      </c>
      <c r="L43" s="63">
        <f>'[1]Исходный для набора'!V19</f>
        <v>0.56999999999999995</v>
      </c>
      <c r="M43" s="66">
        <f>'[1]Исходный для набора'!W19</f>
        <v>0.72399999999999998</v>
      </c>
      <c r="N43" s="67">
        <f>'[1]Исходный для набора'!X19</f>
        <v>150</v>
      </c>
      <c r="O43" s="66">
        <f>'[1]Исходный для набора'!Y19</f>
        <v>1.4</v>
      </c>
    </row>
    <row r="44" spans="1:15" ht="16.5" x14ac:dyDescent="0.25">
      <c r="A44" s="62" t="s">
        <v>49</v>
      </c>
      <c r="B44" s="63">
        <f>'[1]Исходный для набора'!H26</f>
        <v>155.94999999999999</v>
      </c>
      <c r="C44" s="63">
        <f>'[1]Исходный для набора'!I26</f>
        <v>1.999999999998181E-2</v>
      </c>
      <c r="D44" s="63">
        <f>'[1]Исходный для набора'!J26</f>
        <v>123.36</v>
      </c>
      <c r="E44" s="64">
        <f>'[1]Исходный для набора'!M26</f>
        <v>7109</v>
      </c>
      <c r="F44" s="64">
        <f>'[1]Исходный для набора'!N26</f>
        <v>7304</v>
      </c>
      <c r="G44" s="63">
        <f>'[1]Исходный для набора'!P26</f>
        <v>21.936981291320858</v>
      </c>
      <c r="H44" s="65">
        <f>'[1]Исходный для набора'!Q26</f>
        <v>2.8133352088879349E-3</v>
      </c>
      <c r="I44" s="63">
        <f>'[1]Исходный для набора'!R26</f>
        <v>16.889375684556406</v>
      </c>
      <c r="J44" s="63">
        <f>'[1]Исходный для набора'!T26</f>
        <v>32.589999999999989</v>
      </c>
      <c r="K44" s="63">
        <f>'[1]Исходный для набора'!U26</f>
        <v>5.0476056067644528</v>
      </c>
      <c r="L44" s="63">
        <f>'[1]Исходный для набора'!V26</f>
        <v>175.23</v>
      </c>
      <c r="M44" s="66">
        <f>'[1]Исходный для набора'!W26</f>
        <v>155.93</v>
      </c>
      <c r="N44" s="67">
        <f>'[1]Исходный для набора'!X26</f>
        <v>7300</v>
      </c>
      <c r="O44" s="66">
        <f>'[1]Исходный для набора'!Y26</f>
        <v>123.3</v>
      </c>
    </row>
    <row r="45" spans="1:15" ht="16.5" x14ac:dyDescent="0.25">
      <c r="A45" s="62" t="s">
        <v>50</v>
      </c>
      <c r="B45" s="63">
        <f>'[1]Исходный для набора'!H25</f>
        <v>105.7</v>
      </c>
      <c r="C45" s="63">
        <f>'[1]Исходный для набора'!I25</f>
        <v>-0.29999999999999716</v>
      </c>
      <c r="D45" s="63">
        <f>'[1]Исходный для набора'!J25</f>
        <v>103.5</v>
      </c>
      <c r="E45" s="64">
        <f>'[1]Исходный для набора'!M25</f>
        <v>4299</v>
      </c>
      <c r="F45" s="64">
        <f>'[1]Исходный для набора'!N25</f>
        <v>4299</v>
      </c>
      <c r="G45" s="63">
        <f>'[1]Исходный для набора'!P25</f>
        <v>24.58711328215864</v>
      </c>
      <c r="H45" s="65">
        <f>'[1]Исходный для набора'!Q25</f>
        <v>-6.9783670621077931E-2</v>
      </c>
      <c r="I45" s="63">
        <f>'[1]Исходный для набора'!R25</f>
        <v>24.07536636427076</v>
      </c>
      <c r="J45" s="63">
        <f>'[1]Исходный для набора'!T25</f>
        <v>2.2000000000000028</v>
      </c>
      <c r="K45" s="63">
        <f>'[1]Исходный для набора'!U25</f>
        <v>0.51174691788787996</v>
      </c>
      <c r="L45" s="63">
        <f>'[1]Исходный для набора'!V25</f>
        <v>111.2</v>
      </c>
      <c r="M45" s="66">
        <f>'[1]Исходный для набора'!W25</f>
        <v>106</v>
      </c>
      <c r="N45" s="67">
        <f>'[1]Исходный для набора'!X25</f>
        <v>4038</v>
      </c>
      <c r="O45" s="66">
        <f>'[1]Исходный для набора'!Y25</f>
        <v>88.1</v>
      </c>
    </row>
    <row r="46" spans="1:15" s="76" customFormat="1" ht="16.5" x14ac:dyDescent="0.25">
      <c r="A46" s="69" t="s">
        <v>31</v>
      </c>
      <c r="B46" s="70">
        <f>SUM(B40:B45)</f>
        <v>473.61599999999993</v>
      </c>
      <c r="C46" s="70">
        <f>B46-M46</f>
        <v>0.65599999999994907</v>
      </c>
      <c r="D46" s="70">
        <f>SUM(D40:D45)</f>
        <v>444.13</v>
      </c>
      <c r="E46" s="71">
        <f>SUM(E40:E45)</f>
        <v>20409</v>
      </c>
      <c r="F46" s="71">
        <f>SUM(F40:F45)</f>
        <v>21171</v>
      </c>
      <c r="G46" s="70">
        <f>B46/E46*1000</f>
        <v>23.206232544465674</v>
      </c>
      <c r="H46" s="72">
        <f>G46-(M46/E46*1000)</f>
        <v>3.2142682150031021E-2</v>
      </c>
      <c r="I46" s="70">
        <f>D46/F46*1000</f>
        <v>20.978224930329223</v>
      </c>
      <c r="J46" s="70">
        <f>B46-D46</f>
        <v>29.485999999999933</v>
      </c>
      <c r="K46" s="73">
        <f>G46-I46</f>
        <v>2.2280076141364518</v>
      </c>
      <c r="L46" s="70">
        <f>SUM(L40:L45)</f>
        <v>509.30599999999998</v>
      </c>
      <c r="M46" s="75">
        <f>SUM(M40:M45)</f>
        <v>472.96</v>
      </c>
      <c r="N46" s="74">
        <f>SUM(N40:N45)</f>
        <v>20596</v>
      </c>
      <c r="O46" s="75">
        <f>SUM(O40:O45)</f>
        <v>404</v>
      </c>
    </row>
    <row r="47" spans="1:15" s="76" customFormat="1" ht="16.5" x14ac:dyDescent="0.25">
      <c r="A47" s="69"/>
      <c r="B47" s="70"/>
      <c r="C47" s="70"/>
      <c r="D47" s="70"/>
      <c r="E47" s="71"/>
      <c r="F47" s="71"/>
      <c r="G47" s="70"/>
      <c r="H47" s="72"/>
      <c r="I47" s="70"/>
      <c r="J47" s="70"/>
      <c r="K47" s="70"/>
      <c r="L47" s="70"/>
      <c r="M47" s="75"/>
      <c r="N47" s="74"/>
      <c r="O47" s="75"/>
    </row>
    <row r="48" spans="1:15" ht="16.5" x14ac:dyDescent="0.25">
      <c r="A48" s="62" t="s">
        <v>51</v>
      </c>
      <c r="B48" s="63">
        <f>'[1]Исходный для набора'!H17</f>
        <v>1.31</v>
      </c>
      <c r="C48" s="63">
        <f>'[1]Исходный для набора'!I17</f>
        <v>0</v>
      </c>
      <c r="D48" s="63">
        <f>'[1]Исходный для набора'!J17</f>
        <v>1.41</v>
      </c>
      <c r="E48" s="64">
        <f>'[1]Исходный для набора'!M17</f>
        <v>152</v>
      </c>
      <c r="F48" s="64">
        <f>'[1]Исходный для набора'!N17</f>
        <v>186</v>
      </c>
      <c r="G48" s="63">
        <f>'[1]Исходный для набора'!P17</f>
        <v>8.6184210526315788</v>
      </c>
      <c r="H48" s="65">
        <f>'[1]Исходный для набора'!Q17</f>
        <v>0</v>
      </c>
      <c r="I48" s="63">
        <f>'[1]Исходный для набора'!R17</f>
        <v>7.5806451612903221</v>
      </c>
      <c r="J48" s="63">
        <f>'[1]Исходный для набора'!T17</f>
        <v>-9.9999999999999867E-2</v>
      </c>
      <c r="K48" s="63">
        <f>'[1]Исходный для набора'!U17</f>
        <v>1.0377758913412567</v>
      </c>
      <c r="L48" s="63">
        <f>'[1]Исходный для набора'!V17</f>
        <v>1.04</v>
      </c>
      <c r="M48" s="66">
        <f>'[1]Исходный для набора'!W17</f>
        <v>1.31</v>
      </c>
      <c r="N48" s="67">
        <f>'[1]Исходный для набора'!X17</f>
        <v>186</v>
      </c>
      <c r="O48" s="66">
        <f>'[1]Исходный для набора'!Y17</f>
        <v>1.288</v>
      </c>
    </row>
    <row r="49" spans="1:15" ht="16.5" x14ac:dyDescent="0.25">
      <c r="A49" s="62" t="s">
        <v>52</v>
      </c>
      <c r="B49" s="63">
        <f>'[1]Исходный для набора'!H22</f>
        <v>0.2</v>
      </c>
      <c r="C49" s="63">
        <f>'[1]Исходный для набора'!I22</f>
        <v>0</v>
      </c>
      <c r="D49" s="63">
        <f>'[1]Исходный для набора'!J22</f>
        <v>0.3</v>
      </c>
      <c r="E49" s="64">
        <f>'[1]Исходный для набора'!M22</f>
        <v>34</v>
      </c>
      <c r="F49" s="64">
        <f>'[1]Исходный для набора'!N22</f>
        <v>39</v>
      </c>
      <c r="G49" s="63">
        <f>'[1]Исходный для набора'!P22</f>
        <v>5.8823529411764701</v>
      </c>
      <c r="H49" s="65">
        <f>'[1]Исходный для набора'!Q22</f>
        <v>0</v>
      </c>
      <c r="I49" s="63">
        <f>'[1]Исходный для набора'!R22</f>
        <v>7.6923076923076916</v>
      </c>
      <c r="J49" s="63">
        <f>'[1]Исходный для набора'!T22</f>
        <v>-9.9999999999999978E-2</v>
      </c>
      <c r="K49" s="63">
        <f>'[1]Исходный для набора'!U22</f>
        <v>-1.8099547511312215</v>
      </c>
      <c r="L49" s="63">
        <f>'[1]Исходный для набора'!V22</f>
        <v>0.1</v>
      </c>
      <c r="M49" s="66">
        <f>'[1]Исходный для набора'!W22</f>
        <v>0.2</v>
      </c>
      <c r="N49" s="67">
        <f>'[1]Исходный для набора'!X22</f>
        <v>27</v>
      </c>
      <c r="O49" s="66">
        <f>'[1]Исходный для набора'!Y22</f>
        <v>0.3</v>
      </c>
    </row>
    <row r="50" spans="1:15" ht="16.5" x14ac:dyDescent="0.25">
      <c r="A50" s="62" t="s">
        <v>53</v>
      </c>
      <c r="B50" s="63">
        <f>'[1]Исходный для набора'!H32</f>
        <v>0.65</v>
      </c>
      <c r="C50" s="63">
        <f>'[1]Исходный для набора'!I32</f>
        <v>-1.0000000000000009E-2</v>
      </c>
      <c r="D50" s="63">
        <f>'[1]Исходный для набора'!J32</f>
        <v>0.86</v>
      </c>
      <c r="E50" s="64">
        <f>'[1]Исходный для набора'!M32</f>
        <v>111</v>
      </c>
      <c r="F50" s="64">
        <f>'[1]Исходный для набора'!N32</f>
        <v>102</v>
      </c>
      <c r="G50" s="63">
        <f>'[1]Исходный для набора'!P32</f>
        <v>5.8558558558558556</v>
      </c>
      <c r="H50" s="65">
        <f>'[1]Исходный для набора'!Q32</f>
        <v>-9.0090090090090058E-2</v>
      </c>
      <c r="I50" s="63">
        <f>'[1]Исходный для набора'!R32</f>
        <v>8.4313725490196063</v>
      </c>
      <c r="J50" s="63">
        <f>'[1]Исходный для набора'!T32</f>
        <v>-0.20999999999999996</v>
      </c>
      <c r="K50" s="63">
        <f>'[1]Исходный для набора'!U32</f>
        <v>-2.5755166931637508</v>
      </c>
      <c r="L50" s="63">
        <f>'[1]Исходный для набора'!V32</f>
        <v>0.12</v>
      </c>
      <c r="M50" s="66">
        <f>'[1]Исходный для набора'!W32</f>
        <v>0.66</v>
      </c>
      <c r="N50" s="67">
        <f>'[1]Исходный для набора'!X32</f>
        <v>91</v>
      </c>
      <c r="O50" s="66">
        <f>'[1]Исходный для набора'!Y32</f>
        <v>0.85</v>
      </c>
    </row>
    <row r="51" spans="1:15" s="76" customFormat="1" ht="16.5" x14ac:dyDescent="0.25">
      <c r="A51" s="69" t="s">
        <v>31</v>
      </c>
      <c r="B51" s="70">
        <f>SUM(B48:B50)</f>
        <v>2.16</v>
      </c>
      <c r="C51" s="70">
        <f>B51-M51</f>
        <v>-9.9999999999997868E-3</v>
      </c>
      <c r="D51" s="70">
        <f>SUM(D48:D50)</f>
        <v>2.57</v>
      </c>
      <c r="E51" s="71">
        <f>SUM(E48:E50)</f>
        <v>297</v>
      </c>
      <c r="F51" s="71">
        <f>SUM(F48:F50)</f>
        <v>327</v>
      </c>
      <c r="G51" s="70">
        <f>B51/E51*1000</f>
        <v>7.2727272727272734</v>
      </c>
      <c r="H51" s="72">
        <f>G51-(M51/E51*1000)</f>
        <v>-3.3670033670032851E-2</v>
      </c>
      <c r="I51" s="70">
        <f>D51/F51*1000</f>
        <v>7.8593272171253812</v>
      </c>
      <c r="J51" s="70">
        <f>B51-D51</f>
        <v>-0.4099999999999997</v>
      </c>
      <c r="K51" s="73">
        <f>G51-I51</f>
        <v>-0.58659994439810781</v>
      </c>
      <c r="L51" s="70">
        <f>SUM(L48:L50)</f>
        <v>1.2600000000000002</v>
      </c>
      <c r="M51" s="75">
        <f>SUM(M48:M50)</f>
        <v>2.17</v>
      </c>
      <c r="N51" s="74">
        <f>SUM(N48:N50)</f>
        <v>304</v>
      </c>
      <c r="O51" s="75">
        <f>SUM(O48:O50)</f>
        <v>2.4380000000000002</v>
      </c>
    </row>
    <row r="52" spans="1:15" ht="16.5" x14ac:dyDescent="0.25">
      <c r="A52" s="62"/>
      <c r="B52" s="63"/>
      <c r="C52" s="63"/>
      <c r="D52" s="63"/>
      <c r="E52" s="78"/>
      <c r="F52" s="79"/>
      <c r="G52" s="63"/>
      <c r="H52" s="65"/>
      <c r="I52" s="63"/>
      <c r="J52" s="63"/>
      <c r="K52" s="80"/>
      <c r="L52" s="63"/>
      <c r="M52" s="66"/>
      <c r="N52" s="81"/>
      <c r="O52" s="82"/>
    </row>
    <row r="53" spans="1:15" s="90" customFormat="1" ht="16.5" x14ac:dyDescent="0.2">
      <c r="A53" s="83" t="s">
        <v>54</v>
      </c>
      <c r="B53" s="84">
        <f>'[1]Исходный для набора'!H43</f>
        <v>1300.5329999999999</v>
      </c>
      <c r="C53" s="84">
        <f>'[1]Исходный для набора'!I43</f>
        <v>2.6589999999998781</v>
      </c>
      <c r="D53" s="84">
        <f>'[1]Исходный для набора'!J43</f>
        <v>1272.7400000000002</v>
      </c>
      <c r="E53" s="85">
        <f>'[1]Исходный для набора'!M43</f>
        <v>62177</v>
      </c>
      <c r="F53" s="85">
        <f>'[1]Исходный для набора'!N43</f>
        <v>64380</v>
      </c>
      <c r="G53" s="84">
        <f>'[1]Исходный для набора'!P43</f>
        <v>20.9</v>
      </c>
      <c r="H53" s="86">
        <f>'[1]Исходный для набора'!Q43</f>
        <v>2.6139890956461187E-2</v>
      </c>
      <c r="I53" s="84">
        <f>'[1]Исходный для набора'!R43</f>
        <v>19.8</v>
      </c>
      <c r="J53" s="84">
        <f>'[1]Исходный для набора'!T43</f>
        <v>27.792999999999665</v>
      </c>
      <c r="K53" s="84">
        <f>'[1]Исходный для набора'!U43</f>
        <v>1.0999999999999979</v>
      </c>
      <c r="L53" s="84">
        <f>'[1]Исходный для набора'!V43</f>
        <v>1393.5250000000001</v>
      </c>
      <c r="M53" s="87">
        <f>'[1]Исходный для набора'!W43</f>
        <v>1297.874</v>
      </c>
      <c r="N53" s="88">
        <f>'[1]Исходный для набора'!X43</f>
        <v>64796</v>
      </c>
      <c r="O53" s="89">
        <f>'[1]Исходный для набора'!Y43</f>
        <v>1214.6880000000001</v>
      </c>
    </row>
    <row r="54" spans="1:15" ht="16.5" x14ac:dyDescent="0.25">
      <c r="A54" s="91"/>
      <c r="B54" s="91"/>
      <c r="C54" s="92"/>
      <c r="D54" s="92"/>
      <c r="E54" s="93"/>
      <c r="F54" s="93"/>
      <c r="G54" s="92"/>
      <c r="H54" s="94"/>
      <c r="I54" s="92"/>
      <c r="J54" s="95"/>
      <c r="K54" s="92"/>
      <c r="L54" s="92"/>
      <c r="M54" s="82"/>
      <c r="N54" s="68"/>
    </row>
    <row r="55" spans="1:15" ht="15" customHeight="1" x14ac:dyDescent="0.25">
      <c r="A55" s="3" t="s">
        <v>55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92"/>
      <c r="M55" s="82"/>
      <c r="N55" s="68"/>
    </row>
    <row r="56" spans="1:15" ht="1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92"/>
      <c r="M56" s="82"/>
      <c r="N56" s="68"/>
    </row>
    <row r="57" spans="1:15" ht="32.25" customHeight="1" x14ac:dyDescent="0.25">
      <c r="A57" s="14" t="s">
        <v>56</v>
      </c>
      <c r="B57" s="96" t="s">
        <v>57</v>
      </c>
      <c r="C57" s="97"/>
      <c r="D57" s="97"/>
      <c r="E57" s="97"/>
      <c r="F57" s="97"/>
      <c r="G57" s="98"/>
      <c r="H57" s="99" t="s">
        <v>58</v>
      </c>
      <c r="I57" s="100"/>
      <c r="J57" s="100"/>
      <c r="K57" s="101"/>
      <c r="L57" s="102"/>
      <c r="M57" s="82"/>
      <c r="N57" s="68"/>
    </row>
    <row r="58" spans="1:15" ht="30.75" customHeight="1" x14ac:dyDescent="0.2">
      <c r="A58" s="27"/>
      <c r="B58" s="103" t="str">
        <f>A4</f>
        <v>на 3 апреля</v>
      </c>
      <c r="C58" s="104"/>
      <c r="D58" s="104"/>
      <c r="E58" s="104"/>
      <c r="F58" s="104"/>
      <c r="G58" s="105"/>
      <c r="H58" s="103"/>
      <c r="I58" s="104"/>
      <c r="J58" s="104"/>
      <c r="K58" s="105"/>
      <c r="L58" s="13"/>
      <c r="M58" s="82"/>
      <c r="N58" s="68"/>
    </row>
    <row r="59" spans="1:15" ht="30" customHeight="1" x14ac:dyDescent="0.2">
      <c r="A59" s="51"/>
      <c r="B59" s="20" t="s">
        <v>59</v>
      </c>
      <c r="C59" s="22"/>
      <c r="D59" s="20" t="s">
        <v>60</v>
      </c>
      <c r="E59" s="21"/>
      <c r="F59" s="21"/>
      <c r="G59" s="22"/>
      <c r="H59" s="20" t="str">
        <f>E7</f>
        <v>на 1 марта</v>
      </c>
      <c r="I59" s="21"/>
      <c r="J59" s="21"/>
      <c r="K59" s="22"/>
      <c r="L59" s="13"/>
      <c r="M59" s="82"/>
      <c r="N59" s="68"/>
    </row>
    <row r="60" spans="1:15" ht="15" customHeight="1" x14ac:dyDescent="0.25">
      <c r="A60" s="52" t="s">
        <v>61</v>
      </c>
      <c r="B60" s="20" t="s">
        <v>17</v>
      </c>
      <c r="C60" s="22"/>
      <c r="D60" s="20" t="s">
        <v>17</v>
      </c>
      <c r="E60" s="22"/>
      <c r="F60" s="106" t="s">
        <v>62</v>
      </c>
      <c r="G60" s="107"/>
      <c r="H60" s="15" t="s">
        <v>63</v>
      </c>
      <c r="I60" s="16"/>
      <c r="J60" s="16"/>
      <c r="K60" s="17"/>
      <c r="L60" s="92"/>
      <c r="M60" s="82"/>
      <c r="N60" s="68"/>
    </row>
    <row r="61" spans="1:15" ht="15" customHeight="1" x14ac:dyDescent="0.25">
      <c r="A61" s="108" t="str">
        <f>'[1]Исходный для набора'!A48</f>
        <v>2024 г</v>
      </c>
      <c r="B61" s="109">
        <f>B53</f>
        <v>1300.5329999999999</v>
      </c>
      <c r="C61" s="110"/>
      <c r="D61" s="111">
        <f>'[1]Исходный для набора'!H48</f>
        <v>120358.96999999999</v>
      </c>
      <c r="E61" s="112"/>
      <c r="F61" s="113">
        <f>D61-D62</f>
        <v>2674.609999999986</v>
      </c>
      <c r="G61" s="114"/>
      <c r="H61" s="115">
        <f>E53</f>
        <v>62177</v>
      </c>
      <c r="I61" s="116"/>
      <c r="J61" s="116"/>
      <c r="K61" s="117"/>
      <c r="L61" s="118"/>
      <c r="M61" s="82"/>
      <c r="N61" s="68"/>
    </row>
    <row r="62" spans="1:15" ht="15" customHeight="1" x14ac:dyDescent="0.25">
      <c r="A62" s="108" t="str">
        <f>'[1]Исходный для набора'!A49</f>
        <v>2023 г</v>
      </c>
      <c r="B62" s="109">
        <f>D53</f>
        <v>1272.7400000000002</v>
      </c>
      <c r="C62" s="110"/>
      <c r="D62" s="111">
        <f>'[1]Исходный для набора'!H49</f>
        <v>117684.36</v>
      </c>
      <c r="E62" s="112"/>
      <c r="F62" s="119"/>
      <c r="G62" s="120"/>
      <c r="H62" s="115">
        <f>F53</f>
        <v>64380</v>
      </c>
      <c r="I62" s="116"/>
      <c r="J62" s="116"/>
      <c r="K62" s="117"/>
      <c r="L62" s="118"/>
      <c r="M62" s="82"/>
      <c r="N62" s="68"/>
    </row>
    <row r="63" spans="1:15" ht="15" customHeight="1" x14ac:dyDescent="0.25">
      <c r="A63" s="108" t="str">
        <f>'[1]Исходный для набора'!A50</f>
        <v>2022 г</v>
      </c>
      <c r="B63" s="109">
        <f>'[1]Исходный для набора'!J46</f>
        <v>1214.6880000000001</v>
      </c>
      <c r="C63" s="110"/>
      <c r="D63" s="111">
        <f>'[1]Исходный для набора'!H50</f>
        <v>108633.22499999999</v>
      </c>
      <c r="E63" s="112"/>
      <c r="F63" s="119"/>
      <c r="G63" s="120"/>
      <c r="H63" s="115">
        <v>70223</v>
      </c>
      <c r="I63" s="116"/>
      <c r="J63" s="116"/>
      <c r="K63" s="117"/>
      <c r="L63" s="118"/>
      <c r="M63" s="82"/>
      <c r="N63" s="68"/>
    </row>
    <row r="64" spans="1:15" x14ac:dyDescent="0.2">
      <c r="A64" s="121"/>
      <c r="B64" s="121"/>
      <c r="C64" s="82"/>
      <c r="D64" s="82"/>
      <c r="E64" s="81"/>
      <c r="F64" s="81"/>
      <c r="G64" s="82"/>
      <c r="H64" s="82"/>
      <c r="I64" s="82"/>
      <c r="J64" s="122"/>
      <c r="K64" s="82"/>
      <c r="L64" s="82"/>
      <c r="M64" s="82"/>
      <c r="N64" s="68"/>
    </row>
    <row r="65" spans="1:12" x14ac:dyDescent="0.2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</row>
    <row r="66" spans="1:12" x14ac:dyDescent="0.2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</row>
    <row r="67" spans="1:12" x14ac:dyDescent="0.2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2" x14ac:dyDescent="0.2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2" x14ac:dyDescent="0.2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2" x14ac:dyDescent="0.2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2" x14ac:dyDescent="0.2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2" x14ac:dyDescent="0.2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</sheetData>
  <sheetProtection formatCells="0" formatColumns="0" formatRows="0"/>
  <mergeCells count="45">
    <mergeCell ref="B62:C62"/>
    <mergeCell ref="D62:E62"/>
    <mergeCell ref="F62:G62"/>
    <mergeCell ref="H62:K62"/>
    <mergeCell ref="B63:C63"/>
    <mergeCell ref="D63:E63"/>
    <mergeCell ref="F63:G63"/>
    <mergeCell ref="H63:K63"/>
    <mergeCell ref="B60:C60"/>
    <mergeCell ref="D60:E60"/>
    <mergeCell ref="F60:G60"/>
    <mergeCell ref="H60:K60"/>
    <mergeCell ref="B61:C61"/>
    <mergeCell ref="D61:E61"/>
    <mergeCell ref="F61:G61"/>
    <mergeCell ref="H61:K61"/>
    <mergeCell ref="G9:I9"/>
    <mergeCell ref="A55:K55"/>
    <mergeCell ref="A57:A59"/>
    <mergeCell ref="B57:G57"/>
    <mergeCell ref="H57:K58"/>
    <mergeCell ref="B58:G58"/>
    <mergeCell ref="B59:C59"/>
    <mergeCell ref="D59:G59"/>
    <mergeCell ref="H59:K59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cp:lastPrinted>2024-04-03T02:16:30Z</cp:lastPrinted>
  <dcterms:created xsi:type="dcterms:W3CDTF">2024-04-03T02:16:15Z</dcterms:created>
  <dcterms:modified xsi:type="dcterms:W3CDTF">2024-04-03T02:23:23Z</dcterms:modified>
</cp:coreProperties>
</file>