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B65" i="1"/>
  <c r="A65" i="1"/>
  <c r="D64" i="1"/>
  <c r="A64" i="1"/>
  <c r="D63" i="1"/>
  <c r="F63" i="1" s="1"/>
  <c r="B63" i="1"/>
  <c r="A63" i="1"/>
  <c r="B60" i="1"/>
  <c r="O55" i="1"/>
  <c r="N55" i="1"/>
  <c r="M55" i="1"/>
  <c r="L55" i="1"/>
  <c r="K55" i="1"/>
  <c r="J55" i="1"/>
  <c r="I55" i="1"/>
  <c r="H55" i="1"/>
  <c r="G55" i="1"/>
  <c r="F55" i="1"/>
  <c r="H64" i="1" s="1"/>
  <c r="E55" i="1"/>
  <c r="H63" i="1" s="1"/>
  <c r="D55" i="1"/>
  <c r="B64" i="1" s="1"/>
  <c r="C55" i="1"/>
  <c r="B55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O53" i="1" s="1"/>
  <c r="N49" i="1"/>
  <c r="N53" i="1" s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E53" i="1" s="1"/>
  <c r="D49" i="1"/>
  <c r="D53" i="1" s="1"/>
  <c r="I53" i="1" s="1"/>
  <c r="C49" i="1"/>
  <c r="B49" i="1"/>
  <c r="B53" i="1" s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O47" i="1" s="1"/>
  <c r="N41" i="1"/>
  <c r="M41" i="1"/>
  <c r="L41" i="1"/>
  <c r="L47" i="1" s="1"/>
  <c r="K41" i="1"/>
  <c r="J41" i="1"/>
  <c r="I41" i="1"/>
  <c r="H41" i="1"/>
  <c r="G41" i="1"/>
  <c r="F41" i="1"/>
  <c r="E41" i="1"/>
  <c r="D41" i="1"/>
  <c r="D47" i="1" s="1"/>
  <c r="C41" i="1"/>
  <c r="B41" i="1"/>
  <c r="O40" i="1"/>
  <c r="N40" i="1"/>
  <c r="N47" i="1" s="1"/>
  <c r="M40" i="1"/>
  <c r="M47" i="1" s="1"/>
  <c r="L40" i="1"/>
  <c r="K40" i="1"/>
  <c r="J40" i="1"/>
  <c r="I40" i="1"/>
  <c r="H40" i="1"/>
  <c r="G40" i="1"/>
  <c r="F40" i="1"/>
  <c r="F47" i="1" s="1"/>
  <c r="E40" i="1"/>
  <c r="E47" i="1" s="1"/>
  <c r="D40" i="1"/>
  <c r="C40" i="1"/>
  <c r="B40" i="1"/>
  <c r="B47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O38" i="1" s="1"/>
  <c r="N32" i="1"/>
  <c r="M32" i="1"/>
  <c r="L32" i="1"/>
  <c r="L38" i="1" s="1"/>
  <c r="K32" i="1"/>
  <c r="J32" i="1"/>
  <c r="I32" i="1"/>
  <c r="H32" i="1"/>
  <c r="G32" i="1"/>
  <c r="F32" i="1"/>
  <c r="E32" i="1"/>
  <c r="D32" i="1"/>
  <c r="D38" i="1" s="1"/>
  <c r="C32" i="1"/>
  <c r="B32" i="1"/>
  <c r="O31" i="1"/>
  <c r="N31" i="1"/>
  <c r="N38" i="1" s="1"/>
  <c r="M31" i="1"/>
  <c r="M38" i="1" s="1"/>
  <c r="L31" i="1"/>
  <c r="K31" i="1"/>
  <c r="J31" i="1"/>
  <c r="I31" i="1"/>
  <c r="H31" i="1"/>
  <c r="G31" i="1"/>
  <c r="F31" i="1"/>
  <c r="F38" i="1" s="1"/>
  <c r="E31" i="1"/>
  <c r="E38" i="1" s="1"/>
  <c r="D31" i="1"/>
  <c r="C31" i="1"/>
  <c r="B31" i="1"/>
  <c r="B38" i="1" s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I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O21" i="1" s="1"/>
  <c r="N11" i="1"/>
  <c r="N21" i="1" s="1"/>
  <c r="M11" i="1"/>
  <c r="M21" i="1" s="1"/>
  <c r="L11" i="1"/>
  <c r="L21" i="1" s="1"/>
  <c r="K11" i="1"/>
  <c r="J11" i="1"/>
  <c r="I11" i="1"/>
  <c r="H11" i="1"/>
  <c r="G11" i="1"/>
  <c r="F11" i="1"/>
  <c r="F21" i="1" s="1"/>
  <c r="E11" i="1"/>
  <c r="E21" i="1" s="1"/>
  <c r="D11" i="1"/>
  <c r="D21" i="1" s="1"/>
  <c r="I21" i="1" s="1"/>
  <c r="C11" i="1"/>
  <c r="B11" i="1"/>
  <c r="B21" i="1" s="1"/>
  <c r="N8" i="1"/>
  <c r="I7" i="1"/>
  <c r="G7" i="1"/>
  <c r="E7" i="1"/>
  <c r="H61" i="1" s="1"/>
  <c r="J6" i="1"/>
  <c r="F4" i="1"/>
  <c r="A4" i="1"/>
  <c r="A3" i="1"/>
  <c r="G21" i="1" l="1"/>
  <c r="C21" i="1"/>
  <c r="J21" i="1"/>
  <c r="G29" i="1"/>
  <c r="C29" i="1"/>
  <c r="J29" i="1"/>
  <c r="G38" i="1"/>
  <c r="C38" i="1"/>
  <c r="J38" i="1"/>
  <c r="I38" i="1"/>
  <c r="G53" i="1"/>
  <c r="C53" i="1"/>
  <c r="J53" i="1"/>
  <c r="G47" i="1"/>
  <c r="C47" i="1"/>
  <c r="J47" i="1"/>
  <c r="I47" i="1"/>
  <c r="K29" i="1" l="1"/>
  <c r="H29" i="1"/>
  <c r="K53" i="1"/>
  <c r="H53" i="1"/>
  <c r="H38" i="1"/>
  <c r="K38" i="1"/>
  <c r="H47" i="1"/>
  <c r="K47" i="1"/>
  <c r="K21" i="1"/>
  <c r="H21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<sst xmlns="http://schemas.openxmlformats.org/spreadsheetml/2006/main" count="79" uniqueCount="66">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</sst>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7 сентября</v>
          </cell>
          <cell r="Q3" t="str">
            <v>2022 года</v>
          </cell>
        </row>
        <row r="5">
          <cell r="W5" t="str">
            <v>Разница к 2021 году +/-</v>
          </cell>
        </row>
        <row r="6">
          <cell r="P6" t="str">
            <v>на 1 августа</v>
          </cell>
          <cell r="S6">
            <v>2022</v>
          </cell>
          <cell r="U6" t="str">
            <v>2021 год</v>
          </cell>
        </row>
        <row r="7">
          <cell r="AA7" t="str">
            <v>2020 год</v>
          </cell>
        </row>
        <row r="9">
          <cell r="K9">
            <v>42.5</v>
          </cell>
          <cell r="L9">
            <v>-0.10000000000000142</v>
          </cell>
          <cell r="M9">
            <v>47.4</v>
          </cell>
          <cell r="P9">
            <v>1896</v>
          </cell>
          <cell r="Q9">
            <v>2104</v>
          </cell>
          <cell r="S9">
            <v>22.415611814345993</v>
          </cell>
          <cell r="T9">
            <v>-5.2742616033754075E-2</v>
          </cell>
          <cell r="U9">
            <v>22.528517110266158</v>
          </cell>
          <cell r="W9">
            <v>-4.8999999999999986</v>
          </cell>
          <cell r="X9">
            <v>-0.11290529592016441</v>
          </cell>
          <cell r="Y9">
            <v>46.88</v>
          </cell>
          <cell r="Z9">
            <v>42.6</v>
          </cell>
          <cell r="AA9">
            <v>1947</v>
          </cell>
          <cell r="AB9">
            <v>41.5</v>
          </cell>
        </row>
        <row r="10">
          <cell r="K10">
            <v>4.5279999999999996</v>
          </cell>
          <cell r="L10">
            <v>0</v>
          </cell>
          <cell r="M10">
            <v>4.7</v>
          </cell>
          <cell r="P10">
            <v>366</v>
          </cell>
          <cell r="Q10">
            <v>572</v>
          </cell>
          <cell r="S10">
            <v>12.37158469945355</v>
          </cell>
          <cell r="T10">
            <v>0</v>
          </cell>
          <cell r="U10">
            <v>8.2167832167832167</v>
          </cell>
          <cell r="W10">
            <v>-0.1720000000000006</v>
          </cell>
          <cell r="X10">
            <v>4.154801482670333</v>
          </cell>
          <cell r="Y10">
            <v>4.3170000000000002</v>
          </cell>
          <cell r="Z10">
            <v>4.5279999999999996</v>
          </cell>
          <cell r="AA10">
            <v>542</v>
          </cell>
          <cell r="AB10">
            <v>6.6</v>
          </cell>
        </row>
        <row r="11">
          <cell r="K11">
            <v>45.2</v>
          </cell>
          <cell r="L11">
            <v>-0.69999999999999574</v>
          </cell>
          <cell r="M11">
            <v>47.1</v>
          </cell>
          <cell r="P11">
            <v>3333</v>
          </cell>
          <cell r="Q11">
            <v>3333</v>
          </cell>
          <cell r="S11">
            <v>13.561356135613563</v>
          </cell>
          <cell r="T11">
            <v>-0.21002100210020735</v>
          </cell>
          <cell r="U11">
            <v>14.13141314131413</v>
          </cell>
          <cell r="W11">
            <v>-1.8999999999999986</v>
          </cell>
          <cell r="X11">
            <v>-0.57005700570056739</v>
          </cell>
          <cell r="Y11">
            <v>53.13</v>
          </cell>
          <cell r="Z11">
            <v>45.9</v>
          </cell>
          <cell r="AA11">
            <v>3307</v>
          </cell>
          <cell r="AB11">
            <v>45.7</v>
          </cell>
        </row>
        <row r="12">
          <cell r="K12">
            <v>9.9</v>
          </cell>
          <cell r="L12">
            <v>0</v>
          </cell>
          <cell r="M12">
            <v>10.9</v>
          </cell>
          <cell r="P12">
            <v>739</v>
          </cell>
          <cell r="Q12">
            <v>756</v>
          </cell>
          <cell r="S12">
            <v>13.396481732070367</v>
          </cell>
          <cell r="T12">
            <v>0</v>
          </cell>
          <cell r="U12">
            <v>14.417989417989418</v>
          </cell>
          <cell r="W12">
            <v>-1</v>
          </cell>
          <cell r="X12">
            <v>-1.0215076859190511</v>
          </cell>
          <cell r="Y12">
            <v>9.3000000000000007</v>
          </cell>
          <cell r="Z12">
            <v>9.9</v>
          </cell>
          <cell r="AA12">
            <v>837</v>
          </cell>
          <cell r="AB12">
            <v>10.7</v>
          </cell>
        </row>
        <row r="13">
          <cell r="K13">
            <v>4.62</v>
          </cell>
          <cell r="L13">
            <v>0</v>
          </cell>
          <cell r="M13">
            <v>5.3</v>
          </cell>
          <cell r="P13">
            <v>378</v>
          </cell>
          <cell r="Q13">
            <v>414</v>
          </cell>
          <cell r="S13">
            <v>12.222222222222223</v>
          </cell>
          <cell r="T13">
            <v>0</v>
          </cell>
          <cell r="U13">
            <v>12.801932367149758</v>
          </cell>
          <cell r="W13">
            <v>-0.67999999999999972</v>
          </cell>
          <cell r="X13">
            <v>-0.57971014492753525</v>
          </cell>
          <cell r="Y13">
            <v>3.9</v>
          </cell>
          <cell r="Z13">
            <v>4.62</v>
          </cell>
          <cell r="AA13">
            <v>389</v>
          </cell>
          <cell r="AB13">
            <v>4.75</v>
          </cell>
        </row>
        <row r="14">
          <cell r="K14">
            <v>0.9</v>
          </cell>
          <cell r="L14">
            <v>0</v>
          </cell>
          <cell r="M14">
            <v>2.4</v>
          </cell>
          <cell r="P14">
            <v>59</v>
          </cell>
          <cell r="Q14">
            <v>268</v>
          </cell>
          <cell r="S14">
            <v>15.254237288135593</v>
          </cell>
          <cell r="T14">
            <v>0</v>
          </cell>
          <cell r="U14">
            <v>8.9552238805970159</v>
          </cell>
          <cell r="W14">
            <v>-1.5</v>
          </cell>
          <cell r="X14">
            <v>6.2990134075385775</v>
          </cell>
          <cell r="Y14">
            <v>1</v>
          </cell>
          <cell r="Z14">
            <v>0.9</v>
          </cell>
          <cell r="AA14">
            <v>304</v>
          </cell>
          <cell r="AB14">
            <v>2.4</v>
          </cell>
        </row>
        <row r="15">
          <cell r="K15">
            <v>12.6</v>
          </cell>
          <cell r="L15">
            <v>9.9999999999999645E-2</v>
          </cell>
          <cell r="M15">
            <v>15</v>
          </cell>
          <cell r="P15">
            <v>1015</v>
          </cell>
          <cell r="Q15">
            <v>927</v>
          </cell>
          <cell r="S15">
            <v>12.413793103448276</v>
          </cell>
          <cell r="T15">
            <v>9.8522167487683276E-2</v>
          </cell>
          <cell r="U15">
            <v>16.181229773462782</v>
          </cell>
          <cell r="W15">
            <v>-2.4000000000000004</v>
          </cell>
          <cell r="X15">
            <v>-3.7674366700145061</v>
          </cell>
          <cell r="Y15">
            <v>8.4</v>
          </cell>
          <cell r="Z15">
            <v>12.5</v>
          </cell>
          <cell r="AA15">
            <v>927</v>
          </cell>
          <cell r="AB15">
            <v>13.1</v>
          </cell>
        </row>
        <row r="16">
          <cell r="K16">
            <v>19.399999999999999</v>
          </cell>
          <cell r="L16">
            <v>-0.10000000000000142</v>
          </cell>
          <cell r="M16">
            <v>23.7</v>
          </cell>
          <cell r="P16">
            <v>1227</v>
          </cell>
          <cell r="Q16">
            <v>1241</v>
          </cell>
          <cell r="S16">
            <v>15.810920945395271</v>
          </cell>
          <cell r="T16">
            <v>-8.149959250203942E-2</v>
          </cell>
          <cell r="U16">
            <v>19.097502014504432</v>
          </cell>
          <cell r="W16">
            <v>-4.3000000000000007</v>
          </cell>
          <cell r="X16">
            <v>-3.286581069109161</v>
          </cell>
          <cell r="Y16">
            <v>19.5</v>
          </cell>
          <cell r="Z16">
            <v>19.5</v>
          </cell>
          <cell r="AA16">
            <v>1267</v>
          </cell>
          <cell r="AB16">
            <v>20.6</v>
          </cell>
        </row>
        <row r="17">
          <cell r="K17">
            <v>2.86</v>
          </cell>
          <cell r="L17">
            <v>0</v>
          </cell>
          <cell r="M17">
            <v>2.9</v>
          </cell>
          <cell r="P17">
            <v>186</v>
          </cell>
          <cell r="Q17">
            <v>186</v>
          </cell>
          <cell r="S17">
            <v>15.376344086021504</v>
          </cell>
          <cell r="T17">
            <v>0</v>
          </cell>
          <cell r="U17">
            <v>15.591397849462364</v>
          </cell>
          <cell r="W17">
            <v>-4.0000000000000036E-2</v>
          </cell>
          <cell r="X17">
            <v>-0.21505376344086002</v>
          </cell>
          <cell r="Y17">
            <v>3.2</v>
          </cell>
          <cell r="Z17">
            <v>2.86</v>
          </cell>
          <cell r="AA17">
            <v>198</v>
          </cell>
          <cell r="AB17">
            <v>2.5870000000000002</v>
          </cell>
        </row>
        <row r="18">
          <cell r="K18">
            <v>6.4</v>
          </cell>
          <cell r="L18">
            <v>-0.29999999999999982</v>
          </cell>
          <cell r="M18">
            <v>5.2</v>
          </cell>
          <cell r="P18">
            <v>836</v>
          </cell>
          <cell r="Q18">
            <v>824</v>
          </cell>
          <cell r="S18">
            <v>7.6555023923444976</v>
          </cell>
          <cell r="T18">
            <v>-0.35885167464114875</v>
          </cell>
          <cell r="U18">
            <v>6.3106796116504862</v>
          </cell>
          <cell r="W18">
            <v>1.2000000000000002</v>
          </cell>
          <cell r="X18">
            <v>1.3448227806940114</v>
          </cell>
          <cell r="Y18">
            <v>5.9</v>
          </cell>
          <cell r="Z18">
            <v>6.7</v>
          </cell>
          <cell r="AA18">
            <v>813</v>
          </cell>
          <cell r="AB18">
            <v>4.8</v>
          </cell>
        </row>
        <row r="19">
          <cell r="K19">
            <v>1</v>
          </cell>
          <cell r="L19">
            <v>-7.0999999999999952E-2</v>
          </cell>
          <cell r="M19">
            <v>1.1000000000000001</v>
          </cell>
          <cell r="P19">
            <v>150</v>
          </cell>
          <cell r="Q19">
            <v>120</v>
          </cell>
          <cell r="S19">
            <v>6.666666666666667</v>
          </cell>
          <cell r="T19">
            <v>-0.47333333333333272</v>
          </cell>
          <cell r="U19">
            <v>9.1666666666666661</v>
          </cell>
          <cell r="W19">
            <v>-0.10000000000000009</v>
          </cell>
          <cell r="X19">
            <v>-2.4999999999999991</v>
          </cell>
          <cell r="Y19">
            <v>0.97099999999999997</v>
          </cell>
          <cell r="Z19">
            <v>1.071</v>
          </cell>
          <cell r="AA19">
            <v>120</v>
          </cell>
          <cell r="AB19">
            <v>1.3</v>
          </cell>
        </row>
        <row r="20">
          <cell r="K20">
            <v>7</v>
          </cell>
          <cell r="L20">
            <v>0</v>
          </cell>
          <cell r="M20">
            <v>8.4</v>
          </cell>
          <cell r="P20">
            <v>1077</v>
          </cell>
          <cell r="Q20">
            <v>993</v>
          </cell>
          <cell r="S20">
            <v>6.4995357474466102</v>
          </cell>
          <cell r="T20">
            <v>0</v>
          </cell>
          <cell r="U20">
            <v>8.4592145015105746</v>
          </cell>
          <cell r="W20">
            <v>-1.4000000000000004</v>
          </cell>
          <cell r="X20">
            <v>-1.9596787540639644</v>
          </cell>
          <cell r="Y20">
            <v>6.9</v>
          </cell>
          <cell r="Z20">
            <v>7</v>
          </cell>
          <cell r="AA20">
            <v>996</v>
          </cell>
          <cell r="AB20">
            <v>8.4</v>
          </cell>
        </row>
        <row r="21">
          <cell r="K21">
            <v>6.5</v>
          </cell>
          <cell r="L21">
            <v>-0.29999999999999982</v>
          </cell>
          <cell r="M21">
            <v>12.3</v>
          </cell>
          <cell r="P21">
            <v>471</v>
          </cell>
          <cell r="Q21">
            <v>907</v>
          </cell>
          <cell r="S21">
            <v>13.800424628450106</v>
          </cell>
          <cell r="T21">
            <v>-0.63694267515923642</v>
          </cell>
          <cell r="U21">
            <v>13.561190738699009</v>
          </cell>
          <cell r="W21">
            <v>-5.8000000000000007</v>
          </cell>
          <cell r="X21">
            <v>0.23923388975109638</v>
          </cell>
          <cell r="Y21">
            <v>7.3</v>
          </cell>
          <cell r="Z21">
            <v>6.8</v>
          </cell>
          <cell r="AA21">
            <v>884</v>
          </cell>
          <cell r="AB21">
            <v>10.1</v>
          </cell>
        </row>
        <row r="22">
          <cell r="K22">
            <v>0.2</v>
          </cell>
          <cell r="L22">
            <v>0</v>
          </cell>
          <cell r="M22">
            <v>1.3</v>
          </cell>
          <cell r="P22">
            <v>38</v>
          </cell>
          <cell r="Q22">
            <v>266</v>
          </cell>
          <cell r="S22">
            <v>5.2631578947368416</v>
          </cell>
          <cell r="T22">
            <v>0</v>
          </cell>
          <cell r="U22">
            <v>4.8872180451127818</v>
          </cell>
          <cell r="W22">
            <v>-1.1000000000000001</v>
          </cell>
          <cell r="X22">
            <v>0.3759398496240598</v>
          </cell>
          <cell r="Y22">
            <v>0.2</v>
          </cell>
          <cell r="Z22">
            <v>0.2</v>
          </cell>
          <cell r="AA22">
            <v>265</v>
          </cell>
          <cell r="AB22">
            <v>2.4</v>
          </cell>
        </row>
        <row r="23">
          <cell r="K23">
            <v>203.1</v>
          </cell>
          <cell r="L23">
            <v>0.19999999999998863</v>
          </cell>
          <cell r="M23">
            <v>194</v>
          </cell>
          <cell r="P23">
            <v>10626</v>
          </cell>
          <cell r="Q23">
            <v>10626</v>
          </cell>
          <cell r="S23">
            <v>19.113495200451723</v>
          </cell>
          <cell r="T23">
            <v>1.8821757952192542E-2</v>
          </cell>
          <cell r="U23">
            <v>18.257105213626954</v>
          </cell>
          <cell r="W23">
            <v>9.0999999999999943</v>
          </cell>
          <cell r="X23">
            <v>0.85638998682476952</v>
          </cell>
          <cell r="Y23">
            <v>223.3</v>
          </cell>
          <cell r="Z23">
            <v>202.9</v>
          </cell>
          <cell r="AA23">
            <v>10278</v>
          </cell>
          <cell r="AB23">
            <v>192.71899999999999</v>
          </cell>
        </row>
        <row r="24">
          <cell r="K24">
            <v>0</v>
          </cell>
          <cell r="L24">
            <v>0</v>
          </cell>
          <cell r="M24">
            <v>5.8</v>
          </cell>
          <cell r="P24">
            <v>0</v>
          </cell>
          <cell r="Q24">
            <v>501</v>
          </cell>
          <cell r="S24">
            <v>0</v>
          </cell>
          <cell r="T24">
            <v>0</v>
          </cell>
          <cell r="U24">
            <v>11.576846307385228</v>
          </cell>
          <cell r="W24">
            <v>-5.8</v>
          </cell>
          <cell r="X24">
            <v>-11.576846307385228</v>
          </cell>
          <cell r="Y24">
            <v>0</v>
          </cell>
          <cell r="Z24">
            <v>0</v>
          </cell>
          <cell r="AA24">
            <v>501</v>
          </cell>
          <cell r="AB24">
            <v>6.9</v>
          </cell>
        </row>
        <row r="25">
          <cell r="K25">
            <v>87.3</v>
          </cell>
          <cell r="L25">
            <v>-0.10000000000000853</v>
          </cell>
          <cell r="M25">
            <v>66.2</v>
          </cell>
          <cell r="P25">
            <v>4038</v>
          </cell>
          <cell r="Q25">
            <v>3958</v>
          </cell>
          <cell r="S25">
            <v>21.619613670133727</v>
          </cell>
          <cell r="T25">
            <v>-2.4764735017338779E-2</v>
          </cell>
          <cell r="U25">
            <v>16.725618999494696</v>
          </cell>
          <cell r="W25">
            <v>21.099999999999994</v>
          </cell>
          <cell r="X25">
            <v>4.8939946706390316</v>
          </cell>
          <cell r="Y25">
            <v>99.4</v>
          </cell>
          <cell r="Z25">
            <v>87.4</v>
          </cell>
          <cell r="AA25">
            <v>3958</v>
          </cell>
          <cell r="AB25">
            <v>63.5</v>
          </cell>
        </row>
        <row r="26">
          <cell r="K26">
            <v>116.1</v>
          </cell>
          <cell r="L26">
            <v>1.3999999999999915</v>
          </cell>
          <cell r="M26">
            <v>109.2</v>
          </cell>
          <cell r="P26">
            <v>7298</v>
          </cell>
          <cell r="Q26">
            <v>7266</v>
          </cell>
          <cell r="S26">
            <v>15.90846807344478</v>
          </cell>
          <cell r="T26">
            <v>0.19183337900794939</v>
          </cell>
          <cell r="U26">
            <v>15.028901734104048</v>
          </cell>
          <cell r="W26">
            <v>6.8999999999999915</v>
          </cell>
          <cell r="X26">
            <v>0.87956633934073203</v>
          </cell>
          <cell r="Y26">
            <v>114.1</v>
          </cell>
          <cell r="Z26">
            <v>114.7</v>
          </cell>
          <cell r="AA26">
            <v>7240</v>
          </cell>
          <cell r="AB26">
            <v>106.8</v>
          </cell>
        </row>
        <row r="27">
          <cell r="K27">
            <v>11.9</v>
          </cell>
          <cell r="L27">
            <v>0.20000000000000107</v>
          </cell>
          <cell r="M27">
            <v>11.9</v>
          </cell>
          <cell r="P27">
            <v>760</v>
          </cell>
          <cell r="Q27">
            <v>760</v>
          </cell>
          <cell r="S27">
            <v>15.657894736842106</v>
          </cell>
          <cell r="T27">
            <v>0.26315789473684426</v>
          </cell>
          <cell r="U27">
            <v>15.657894736842106</v>
          </cell>
          <cell r="W27">
            <v>0</v>
          </cell>
          <cell r="X27">
            <v>0</v>
          </cell>
          <cell r="Y27">
            <v>14</v>
          </cell>
          <cell r="Z27">
            <v>11.7</v>
          </cell>
          <cell r="AA27">
            <v>760</v>
          </cell>
          <cell r="AB27">
            <v>9.9</v>
          </cell>
        </row>
        <row r="28">
          <cell r="K28">
            <v>38.1</v>
          </cell>
          <cell r="L28">
            <v>-0.5</v>
          </cell>
          <cell r="M28">
            <v>37.4</v>
          </cell>
          <cell r="P28">
            <v>2582</v>
          </cell>
          <cell r="Q28">
            <v>2580</v>
          </cell>
          <cell r="S28">
            <v>14.756003098373355</v>
          </cell>
          <cell r="T28">
            <v>-0.19364833462432252</v>
          </cell>
          <cell r="U28">
            <v>14.496124031007751</v>
          </cell>
          <cell r="W28">
            <v>0.70000000000000284</v>
          </cell>
          <cell r="X28">
            <v>0.2598790673656044</v>
          </cell>
          <cell r="Y28">
            <v>36.6</v>
          </cell>
          <cell r="Z28">
            <v>38.6</v>
          </cell>
          <cell r="AA28">
            <v>3207</v>
          </cell>
          <cell r="AB28">
            <v>43.5</v>
          </cell>
        </row>
        <row r="29">
          <cell r="K29">
            <v>101.4</v>
          </cell>
          <cell r="L29">
            <v>-0.19999999999998863</v>
          </cell>
          <cell r="M29">
            <v>122.7</v>
          </cell>
          <cell r="P29">
            <v>4971</v>
          </cell>
          <cell r="Q29">
            <v>8117</v>
          </cell>
          <cell r="S29">
            <v>20.398310199155102</v>
          </cell>
          <cell r="T29">
            <v>-4.0233353450005893E-2</v>
          </cell>
          <cell r="U29">
            <v>15.116422323518542</v>
          </cell>
          <cell r="W29">
            <v>-21.299999999999997</v>
          </cell>
          <cell r="X29">
            <v>5.2818878756365599</v>
          </cell>
          <cell r="Y29">
            <v>112.8</v>
          </cell>
          <cell r="Z29">
            <v>101.6</v>
          </cell>
          <cell r="AA29">
            <v>9037</v>
          </cell>
          <cell r="AB29">
            <v>138.6</v>
          </cell>
        </row>
        <row r="30">
          <cell r="K30">
            <v>8.3670000000000009</v>
          </cell>
          <cell r="L30">
            <v>2.0000000000006679E-3</v>
          </cell>
          <cell r="M30">
            <v>8</v>
          </cell>
          <cell r="P30">
            <v>646</v>
          </cell>
          <cell r="Q30">
            <v>573</v>
          </cell>
          <cell r="S30">
            <v>12.95201238390093</v>
          </cell>
          <cell r="T30">
            <v>3.0959752322008427E-3</v>
          </cell>
          <cell r="U30">
            <v>13.961605584642234</v>
          </cell>
          <cell r="W30">
            <v>0.36700000000000088</v>
          </cell>
          <cell r="X30">
            <v>-1.0095932007413033</v>
          </cell>
          <cell r="Y30">
            <v>5.7</v>
          </cell>
          <cell r="Z30">
            <v>8.3650000000000002</v>
          </cell>
          <cell r="AA30">
            <v>510</v>
          </cell>
          <cell r="AB30">
            <v>6.8</v>
          </cell>
        </row>
        <row r="31">
          <cell r="K31">
            <v>28.8</v>
          </cell>
          <cell r="L31">
            <v>0.10000000000000142</v>
          </cell>
          <cell r="M31">
            <v>28</v>
          </cell>
          <cell r="P31">
            <v>1500</v>
          </cell>
          <cell r="Q31">
            <v>1800</v>
          </cell>
          <cell r="S31">
            <v>19.200000000000003</v>
          </cell>
          <cell r="T31">
            <v>6.6666666666669983E-2</v>
          </cell>
          <cell r="U31">
            <v>15.555555555555555</v>
          </cell>
          <cell r="W31">
            <v>0.80000000000000071</v>
          </cell>
          <cell r="X31">
            <v>3.6444444444444475</v>
          </cell>
          <cell r="Y31">
            <v>30.9</v>
          </cell>
          <cell r="Z31">
            <v>28.7</v>
          </cell>
          <cell r="AA31">
            <v>1800</v>
          </cell>
          <cell r="AB31">
            <v>29.4</v>
          </cell>
        </row>
        <row r="32">
          <cell r="K32">
            <v>1.2</v>
          </cell>
          <cell r="L32">
            <v>0</v>
          </cell>
          <cell r="M32">
            <v>1</v>
          </cell>
          <cell r="P32">
            <v>102</v>
          </cell>
          <cell r="Q32">
            <v>98</v>
          </cell>
          <cell r="S32">
            <v>11.76470588235294</v>
          </cell>
          <cell r="T32">
            <v>0</v>
          </cell>
          <cell r="U32">
            <v>10.204081632653061</v>
          </cell>
          <cell r="W32">
            <v>0.19999999999999996</v>
          </cell>
          <cell r="X32">
            <v>1.5606242496998792</v>
          </cell>
          <cell r="Y32">
            <v>0.8</v>
          </cell>
          <cell r="Z32">
            <v>1.2</v>
          </cell>
          <cell r="AA32">
            <v>82</v>
          </cell>
          <cell r="AB32">
            <v>0.9</v>
          </cell>
        </row>
        <row r="33">
          <cell r="K33">
            <v>42.3</v>
          </cell>
          <cell r="L33">
            <v>-0.60000000000000142</v>
          </cell>
          <cell r="M33">
            <v>50.3</v>
          </cell>
          <cell r="P33">
            <v>2489</v>
          </cell>
          <cell r="Q33">
            <v>3011</v>
          </cell>
          <cell r="S33">
            <v>16.994777018883084</v>
          </cell>
          <cell r="T33">
            <v>-0.24106066693451211</v>
          </cell>
          <cell r="U33">
            <v>16.705413483892393</v>
          </cell>
          <cell r="W33">
            <v>-8</v>
          </cell>
          <cell r="X33">
            <v>0.28936353499069156</v>
          </cell>
          <cell r="Y33">
            <v>17.2</v>
          </cell>
          <cell r="Z33">
            <v>42.9</v>
          </cell>
          <cell r="AA33">
            <v>3503</v>
          </cell>
          <cell r="AB33">
            <v>50.3</v>
          </cell>
        </row>
        <row r="34">
          <cell r="K34">
            <v>10.1</v>
          </cell>
          <cell r="L34">
            <v>-0.20000000000000107</v>
          </cell>
          <cell r="M34">
            <v>11.4</v>
          </cell>
          <cell r="P34">
            <v>781</v>
          </cell>
          <cell r="Q34">
            <v>807</v>
          </cell>
          <cell r="S34">
            <v>12.932138284250961</v>
          </cell>
          <cell r="T34">
            <v>-0.25608194622279079</v>
          </cell>
          <cell r="U34">
            <v>14.12639405204461</v>
          </cell>
          <cell r="W34">
            <v>-1.3000000000000007</v>
          </cell>
          <cell r="X34">
            <v>-1.1942557677936492</v>
          </cell>
          <cell r="Y34">
            <v>9.8000000000000007</v>
          </cell>
          <cell r="Z34">
            <v>10.3</v>
          </cell>
          <cell r="AA34">
            <v>746</v>
          </cell>
          <cell r="AB34">
            <v>11.2</v>
          </cell>
        </row>
        <row r="35">
          <cell r="K35">
            <v>13.3</v>
          </cell>
          <cell r="L35">
            <v>-0.39999999999999858</v>
          </cell>
          <cell r="M35">
            <v>12.5</v>
          </cell>
          <cell r="P35">
            <v>1356</v>
          </cell>
          <cell r="Q35">
            <v>1733</v>
          </cell>
          <cell r="S35">
            <v>9.8082595870206486</v>
          </cell>
          <cell r="T35">
            <v>-0.29498525073746329</v>
          </cell>
          <cell r="U35">
            <v>7.2129255626081941</v>
          </cell>
          <cell r="W35">
            <v>0.80000000000000071</v>
          </cell>
          <cell r="X35">
            <v>2.5953340244124545</v>
          </cell>
          <cell r="Y35">
            <v>14.5</v>
          </cell>
          <cell r="Z35">
            <v>13.7</v>
          </cell>
          <cell r="AA35">
            <v>3286</v>
          </cell>
          <cell r="AB35">
            <v>40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1.3</v>
          </cell>
          <cell r="L37">
            <v>0</v>
          </cell>
          <cell r="M37">
            <v>1.3</v>
          </cell>
          <cell r="P37">
            <v>100</v>
          </cell>
          <cell r="Q37">
            <v>100</v>
          </cell>
          <cell r="S37">
            <v>13.000000000000002</v>
          </cell>
          <cell r="T37">
            <v>0</v>
          </cell>
          <cell r="U37">
            <v>13.000000000000002</v>
          </cell>
          <cell r="W37">
            <v>0</v>
          </cell>
          <cell r="X37">
            <v>0</v>
          </cell>
          <cell r="Y37">
            <v>0.65</v>
          </cell>
          <cell r="Z37">
            <v>1.3</v>
          </cell>
          <cell r="AA37">
            <v>95</v>
          </cell>
          <cell r="AB37">
            <v>1.2</v>
          </cell>
        </row>
        <row r="38">
          <cell r="K38">
            <v>193.1</v>
          </cell>
          <cell r="L38">
            <v>-0.20000000000001705</v>
          </cell>
          <cell r="M38">
            <v>184.3</v>
          </cell>
          <cell r="P38">
            <v>7269</v>
          </cell>
          <cell r="Q38">
            <v>7119</v>
          </cell>
          <cell r="S38">
            <v>26.564864493052688</v>
          </cell>
          <cell r="T38">
            <v>-2.7514100976752331E-2</v>
          </cell>
          <cell r="U38">
            <v>25.888467481387838</v>
          </cell>
          <cell r="W38">
            <v>8.7999999999999829</v>
          </cell>
          <cell r="X38">
            <v>0.67639701166485011</v>
          </cell>
          <cell r="Y38">
            <v>190.1</v>
          </cell>
          <cell r="Z38">
            <v>193.3</v>
          </cell>
          <cell r="AA38">
            <v>7119</v>
          </cell>
          <cell r="AB38">
            <v>175.9</v>
          </cell>
        </row>
        <row r="39">
          <cell r="K39">
            <v>7.6</v>
          </cell>
          <cell r="L39">
            <v>-0.10000000000000053</v>
          </cell>
          <cell r="M39">
            <v>6.2</v>
          </cell>
          <cell r="P39">
            <v>440</v>
          </cell>
          <cell r="Q39">
            <v>440</v>
          </cell>
          <cell r="S39">
            <v>17.272727272727273</v>
          </cell>
          <cell r="T39">
            <v>-0.22727272727272663</v>
          </cell>
          <cell r="U39">
            <v>14.090909090909092</v>
          </cell>
          <cell r="W39">
            <v>1.3999999999999995</v>
          </cell>
          <cell r="X39">
            <v>3.1818181818181817</v>
          </cell>
          <cell r="Y39">
            <v>6.9</v>
          </cell>
          <cell r="Z39">
            <v>7.7</v>
          </cell>
          <cell r="AA39">
            <v>440</v>
          </cell>
          <cell r="AB39">
            <v>6.7</v>
          </cell>
        </row>
        <row r="40">
          <cell r="K40">
            <v>18.100000000000001</v>
          </cell>
          <cell r="L40">
            <v>-0.19999999999999929</v>
          </cell>
          <cell r="M40">
            <v>17.399999999999999</v>
          </cell>
          <cell r="P40">
            <v>1368</v>
          </cell>
          <cell r="Q40">
            <v>1727</v>
          </cell>
          <cell r="S40">
            <v>13.230994152046785</v>
          </cell>
          <cell r="T40">
            <v>-0.14619883040935555</v>
          </cell>
          <cell r="U40">
            <v>10.075275043427908</v>
          </cell>
          <cell r="W40">
            <v>0.70000000000000284</v>
          </cell>
          <cell r="X40">
            <v>3.1557191086188769</v>
          </cell>
          <cell r="Y40">
            <v>19.2</v>
          </cell>
          <cell r="Z40">
            <v>18.3</v>
          </cell>
          <cell r="AA40">
            <v>1741</v>
          </cell>
          <cell r="AB40">
            <v>22</v>
          </cell>
        </row>
        <row r="41">
          <cell r="K41">
            <v>166.55</v>
          </cell>
          <cell r="L41">
            <v>-0.34999999999999432</v>
          </cell>
          <cell r="M41">
            <v>143.6</v>
          </cell>
          <cell r="P41">
            <v>5923</v>
          </cell>
          <cell r="Q41">
            <v>5533</v>
          </cell>
          <cell r="S41">
            <v>28.119196353199392</v>
          </cell>
          <cell r="T41">
            <v>-5.9091676515279801E-2</v>
          </cell>
          <cell r="U41">
            <v>25.953370684981024</v>
          </cell>
          <cell r="W41">
            <v>22.950000000000017</v>
          </cell>
          <cell r="X41">
            <v>2.1658256682183676</v>
          </cell>
          <cell r="Y41">
            <v>154.99299999999999</v>
          </cell>
          <cell r="Z41">
            <v>166.9</v>
          </cell>
          <cell r="AA41">
            <v>4285</v>
          </cell>
          <cell r="AB41">
            <v>116.7</v>
          </cell>
        </row>
        <row r="42">
          <cell r="K42">
            <v>0</v>
          </cell>
          <cell r="L42">
            <v>0</v>
          </cell>
          <cell r="M42">
            <v>0.3</v>
          </cell>
          <cell r="P42">
            <v>0</v>
          </cell>
          <cell r="Q42">
            <v>49</v>
          </cell>
          <cell r="S42">
            <v>0</v>
          </cell>
          <cell r="T42">
            <v>0</v>
          </cell>
          <cell r="U42">
            <v>0</v>
          </cell>
          <cell r="W42">
            <v>-0.3</v>
          </cell>
          <cell r="X42">
            <v>0</v>
          </cell>
          <cell r="Y42">
            <v>0</v>
          </cell>
          <cell r="Z42">
            <v>0</v>
          </cell>
          <cell r="AA42">
            <v>55</v>
          </cell>
          <cell r="AB42">
            <v>0.4</v>
          </cell>
        </row>
        <row r="43">
          <cell r="K43">
            <v>1212.2249999999997</v>
          </cell>
          <cell r="L43">
            <v>-2.4190000000005512</v>
          </cell>
          <cell r="M43">
            <v>1199.2</v>
          </cell>
          <cell r="P43">
            <v>64020</v>
          </cell>
          <cell r="Q43">
            <v>69709</v>
          </cell>
          <cell r="S43">
            <v>18.899999999999999</v>
          </cell>
          <cell r="T43">
            <v>-7.2883473914405528E-2</v>
          </cell>
          <cell r="U43">
            <v>17.2</v>
          </cell>
          <cell r="W43">
            <v>13.024999999999636</v>
          </cell>
          <cell r="X43">
            <v>1.6999999999999993</v>
          </cell>
          <cell r="Y43">
            <v>1221.8410000000001</v>
          </cell>
          <cell r="Z43">
            <v>1214.6440000000002</v>
          </cell>
          <cell r="AA43">
            <v>71439</v>
          </cell>
          <cell r="AB43">
            <v>1198.3560000000002</v>
          </cell>
        </row>
        <row r="46">
          <cell r="M46">
            <v>1198.3560000000002</v>
          </cell>
        </row>
        <row r="48">
          <cell r="A48" t="str">
            <v>2022г</v>
          </cell>
          <cell r="K48">
            <v>305135.478</v>
          </cell>
        </row>
        <row r="49">
          <cell r="A49" t="str">
            <v>2021г</v>
          </cell>
          <cell r="K49">
            <v>314419.34000000003</v>
          </cell>
        </row>
        <row r="50">
          <cell r="A50" t="str">
            <v>2020г</v>
          </cell>
          <cell r="K50">
            <v>313480.06100000005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F73" sqref="F73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tr">
        <f>'[1]Исходный для набора'!A3:P3</f>
        <v>на 7 сентября</v>
      </c>
      <c r="B4" s="9"/>
      <c r="C4" s="9"/>
      <c r="D4" s="9"/>
      <c r="E4" s="9"/>
      <c r="F4" s="10" t="str">
        <f>'[1]Исходный для набора'!Q3</f>
        <v>2022 года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2021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tr">
        <f>'[1]Исходный для набора'!P6</f>
        <v>на 1 августа</v>
      </c>
      <c r="F7" s="33"/>
      <c r="G7" s="34">
        <f>'[1]Исходный для набора'!S6</f>
        <v>2022</v>
      </c>
      <c r="H7" s="35" t="s">
        <v>12</v>
      </c>
      <c r="I7" s="34" t="str">
        <f>'[1]Исходный для набора'!U6</f>
        <v>2021 год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f>'[1]Исходный для набора'!K9</f>
        <v>42.5</v>
      </c>
      <c r="C11" s="64">
        <f>'[1]Исходный для набора'!L9</f>
        <v>-0.10000000000000142</v>
      </c>
      <c r="D11" s="64">
        <f>'[1]Исходный для набора'!M9</f>
        <v>47.4</v>
      </c>
      <c r="E11" s="65">
        <f>'[1]Исходный для набора'!P9</f>
        <v>1896</v>
      </c>
      <c r="F11" s="65">
        <f>'[1]Исходный для набора'!Q9</f>
        <v>2104</v>
      </c>
      <c r="G11" s="64">
        <f>'[1]Исходный для набора'!S9</f>
        <v>22.415611814345993</v>
      </c>
      <c r="H11" s="66">
        <f>'[1]Исходный для набора'!T9</f>
        <v>-5.2742616033754075E-2</v>
      </c>
      <c r="I11" s="64">
        <f>'[1]Исходный для набора'!U9</f>
        <v>22.528517110266158</v>
      </c>
      <c r="J11" s="64">
        <f>'[1]Исходный для набора'!W9</f>
        <v>-4.8999999999999986</v>
      </c>
      <c r="K11" s="64">
        <f>'[1]Исходный для набора'!X9</f>
        <v>-0.11290529592016441</v>
      </c>
      <c r="L11" s="64">
        <f>'[1]Исходный для набора'!Y9</f>
        <v>46.88</v>
      </c>
      <c r="M11" s="67">
        <f>'[1]Исходный для набора'!Z9</f>
        <v>42.6</v>
      </c>
      <c r="N11" s="68">
        <f>'[1]Исходный для набора'!AA9</f>
        <v>1947</v>
      </c>
      <c r="O11" s="67">
        <f>'[1]Исходный для набора'!AB9</f>
        <v>41.5</v>
      </c>
    </row>
    <row r="12" spans="1:24" ht="16.8" x14ac:dyDescent="0.3">
      <c r="A12" s="63" t="s">
        <v>22</v>
      </c>
      <c r="B12" s="64">
        <f>'[1]Исходный для набора'!K23</f>
        <v>203.1</v>
      </c>
      <c r="C12" s="64">
        <f>'[1]Исходный для набора'!L23</f>
        <v>0.19999999999998863</v>
      </c>
      <c r="D12" s="64">
        <f>'[1]Исходный для набора'!M23</f>
        <v>194</v>
      </c>
      <c r="E12" s="65">
        <f>'[1]Исходный для набора'!P23</f>
        <v>10626</v>
      </c>
      <c r="F12" s="65">
        <f>'[1]Исходный для набора'!Q23</f>
        <v>10626</v>
      </c>
      <c r="G12" s="64">
        <f>'[1]Исходный для набора'!S23</f>
        <v>19.113495200451723</v>
      </c>
      <c r="H12" s="66">
        <f>'[1]Исходный для набора'!T23</f>
        <v>1.8821757952192542E-2</v>
      </c>
      <c r="I12" s="64">
        <f>'[1]Исходный для набора'!U23</f>
        <v>18.257105213626954</v>
      </c>
      <c r="J12" s="64">
        <f>'[1]Исходный для набора'!W23</f>
        <v>9.0999999999999943</v>
      </c>
      <c r="K12" s="64">
        <f>'[1]Исходный для набора'!X23</f>
        <v>0.85638998682476952</v>
      </c>
      <c r="L12" s="64">
        <f>'[1]Исходный для набора'!Y23</f>
        <v>223.3</v>
      </c>
      <c r="M12" s="67">
        <f>'[1]Исходный для набора'!Z23</f>
        <v>202.9</v>
      </c>
      <c r="N12" s="68">
        <f>'[1]Исходный для набора'!AA23</f>
        <v>10278</v>
      </c>
      <c r="O12" s="67">
        <f>'[1]Исходный для набора'!AB23</f>
        <v>192.71899999999999</v>
      </c>
    </row>
    <row r="13" spans="1:24" ht="16.8" x14ac:dyDescent="0.3">
      <c r="A13" s="63" t="s">
        <v>23</v>
      </c>
      <c r="B13" s="64">
        <f>'[1]Исходный для набора'!K15</f>
        <v>12.6</v>
      </c>
      <c r="C13" s="64">
        <f>'[1]Исходный для набора'!L15</f>
        <v>9.9999999999999645E-2</v>
      </c>
      <c r="D13" s="64">
        <f>'[1]Исходный для набора'!M15</f>
        <v>15</v>
      </c>
      <c r="E13" s="65">
        <f>'[1]Исходный для набора'!P15</f>
        <v>1015</v>
      </c>
      <c r="F13" s="65">
        <f>'[1]Исходный для набора'!Q15</f>
        <v>927</v>
      </c>
      <c r="G13" s="64">
        <f>'[1]Исходный для набора'!S15</f>
        <v>12.413793103448276</v>
      </c>
      <c r="H13" s="66">
        <f>'[1]Исходный для набора'!T15</f>
        <v>9.8522167487683276E-2</v>
      </c>
      <c r="I13" s="64">
        <f>'[1]Исходный для набора'!U15</f>
        <v>16.181229773462782</v>
      </c>
      <c r="J13" s="64">
        <f>'[1]Исходный для набора'!W15</f>
        <v>-2.4000000000000004</v>
      </c>
      <c r="K13" s="64">
        <f>'[1]Исходный для набора'!X15</f>
        <v>-3.7674366700145061</v>
      </c>
      <c r="L13" s="64">
        <f>'[1]Исходный для набора'!Y15</f>
        <v>8.4</v>
      </c>
      <c r="M13" s="67">
        <f>'[1]Исходный для набора'!Z15</f>
        <v>12.5</v>
      </c>
      <c r="N13" s="68">
        <f>'[1]Исходный для набора'!AA15</f>
        <v>927</v>
      </c>
      <c r="O13" s="67">
        <f>'[1]Исходный для набора'!AB15</f>
        <v>13.1</v>
      </c>
    </row>
    <row r="14" spans="1:24" ht="15" hidden="1" customHeight="1" x14ac:dyDescent="0.3">
      <c r="A14" s="63" t="s">
        <v>24</v>
      </c>
      <c r="B14" s="64">
        <f>'[1]Исходный для набора'!K36</f>
        <v>0</v>
      </c>
      <c r="C14" s="64">
        <f>'[1]Исходный для набора'!L36</f>
        <v>0</v>
      </c>
      <c r="D14" s="64">
        <f>'[1]Исходный для набора'!M36</f>
        <v>0</v>
      </c>
      <c r="E14" s="65">
        <f>'[1]Исходный для набора'!P36</f>
        <v>0</v>
      </c>
      <c r="F14" s="65">
        <f>'[1]Исходный для набора'!Q36</f>
        <v>0</v>
      </c>
      <c r="G14" s="64">
        <f>'[1]Исходный для набора'!S36</f>
        <v>0</v>
      </c>
      <c r="H14" s="66">
        <f>'[1]Исходный для набора'!T36</f>
        <v>0</v>
      </c>
      <c r="I14" s="64">
        <f>'[1]Исходный для набора'!U36</f>
        <v>0</v>
      </c>
      <c r="J14" s="64">
        <f>'[1]Исходный для набора'!W36</f>
        <v>0</v>
      </c>
      <c r="K14" s="64">
        <f>'[1]Исходный для набора'!X36</f>
        <v>0</v>
      </c>
      <c r="L14" s="64">
        <f>'[1]Исходный для набора'!Y36</f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f>'[1]Исходный для набора'!K20</f>
        <v>7</v>
      </c>
      <c r="C15" s="64">
        <f>'[1]Исходный для набора'!L20</f>
        <v>0</v>
      </c>
      <c r="D15" s="64">
        <f>'[1]Исходный для набора'!M20</f>
        <v>8.4</v>
      </c>
      <c r="E15" s="65">
        <f>'[1]Исходный для набора'!P20</f>
        <v>1077</v>
      </c>
      <c r="F15" s="65">
        <f>'[1]Исходный для набора'!Q20</f>
        <v>993</v>
      </c>
      <c r="G15" s="64">
        <f>'[1]Исходный для набора'!S20</f>
        <v>6.4995357474466102</v>
      </c>
      <c r="H15" s="66">
        <f>'[1]Исходный для набора'!T20</f>
        <v>0</v>
      </c>
      <c r="I15" s="64">
        <f>'[1]Исходный для набора'!U20</f>
        <v>8.4592145015105746</v>
      </c>
      <c r="J15" s="64">
        <f>'[1]Исходный для набора'!W20</f>
        <v>-1.4000000000000004</v>
      </c>
      <c r="K15" s="64">
        <f>'[1]Исходный для набора'!X20</f>
        <v>-1.9596787540639644</v>
      </c>
      <c r="L15" s="64">
        <f>'[1]Исходный для набора'!Y20</f>
        <v>6.9</v>
      </c>
      <c r="M15" s="67">
        <f>'[1]Исходный для набора'!Z20</f>
        <v>7</v>
      </c>
      <c r="N15" s="68">
        <f>'[1]Исходный для набора'!AA20</f>
        <v>996</v>
      </c>
      <c r="O15" s="67">
        <f>'[1]Исходный для набора'!AB20</f>
        <v>8.4</v>
      </c>
    </row>
    <row r="16" spans="1:24" ht="16.8" x14ac:dyDescent="0.3">
      <c r="A16" s="63" t="s">
        <v>26</v>
      </c>
      <c r="B16" s="64">
        <f>'[1]Исходный для набора'!K30</f>
        <v>8.3670000000000009</v>
      </c>
      <c r="C16" s="64">
        <f>'[1]Исходный для набора'!L30</f>
        <v>2.0000000000006679E-3</v>
      </c>
      <c r="D16" s="64">
        <f>'[1]Исходный для набора'!M30</f>
        <v>8</v>
      </c>
      <c r="E16" s="65">
        <f>'[1]Исходный для набора'!P30</f>
        <v>646</v>
      </c>
      <c r="F16" s="65">
        <f>'[1]Исходный для набора'!Q30</f>
        <v>573</v>
      </c>
      <c r="G16" s="64">
        <f>'[1]Исходный для набора'!S30</f>
        <v>12.95201238390093</v>
      </c>
      <c r="H16" s="66">
        <f>'[1]Исходный для набора'!T30</f>
        <v>3.0959752322008427E-3</v>
      </c>
      <c r="I16" s="64">
        <f>'[1]Исходный для набора'!U30</f>
        <v>13.961605584642234</v>
      </c>
      <c r="J16" s="64">
        <f>'[1]Исходный для набора'!W30</f>
        <v>0.36700000000000088</v>
      </c>
      <c r="K16" s="64">
        <f>'[1]Исходный для набора'!X30</f>
        <v>-1.0095932007413033</v>
      </c>
      <c r="L16" s="64">
        <f>'[1]Исходный для набора'!Y30</f>
        <v>5.7</v>
      </c>
      <c r="M16" s="67">
        <f>'[1]Исходный для набора'!Z30</f>
        <v>8.3650000000000002</v>
      </c>
      <c r="N16" s="68">
        <f>'[1]Исходный для набора'!AA30</f>
        <v>510</v>
      </c>
      <c r="O16" s="67">
        <f>'[1]Исходный для набора'!AB30</f>
        <v>6.8</v>
      </c>
    </row>
    <row r="17" spans="1:21" ht="16.8" x14ac:dyDescent="0.3">
      <c r="A17" s="63" t="s">
        <v>27</v>
      </c>
      <c r="B17" s="64">
        <f>'[1]Исходный для набора'!K21</f>
        <v>6.5</v>
      </c>
      <c r="C17" s="64">
        <f>'[1]Исходный для набора'!L21</f>
        <v>-0.29999999999999982</v>
      </c>
      <c r="D17" s="64">
        <f>'[1]Исходный для набора'!M21</f>
        <v>12.3</v>
      </c>
      <c r="E17" s="65">
        <f>'[1]Исходный для набора'!P21</f>
        <v>471</v>
      </c>
      <c r="F17" s="65">
        <f>'[1]Исходный для набора'!Q21</f>
        <v>907</v>
      </c>
      <c r="G17" s="64">
        <f>'[1]Исходный для набора'!S21</f>
        <v>13.800424628450106</v>
      </c>
      <c r="H17" s="66">
        <f>'[1]Исходный для набора'!T21</f>
        <v>-0.63694267515923642</v>
      </c>
      <c r="I17" s="64">
        <f>'[1]Исходный для набора'!U21</f>
        <v>13.561190738699009</v>
      </c>
      <c r="J17" s="64">
        <f>'[1]Исходный для набора'!W21</f>
        <v>-5.8000000000000007</v>
      </c>
      <c r="K17" s="64">
        <f>'[1]Исходный для набора'!X21</f>
        <v>0.23923388975109638</v>
      </c>
      <c r="L17" s="64">
        <f>'[1]Исходный для набора'!Y21</f>
        <v>7.3</v>
      </c>
      <c r="M17" s="67">
        <f>'[1]Исходный для набора'!Z21</f>
        <v>6.8</v>
      </c>
      <c r="N17" s="68">
        <f>'[1]Исходный для набора'!AA21</f>
        <v>884</v>
      </c>
      <c r="O17" s="67">
        <f>'[1]Исходный для набора'!AB21</f>
        <v>10.1</v>
      </c>
    </row>
    <row r="18" spans="1:21" ht="16.8" x14ac:dyDescent="0.3">
      <c r="A18" s="63" t="s">
        <v>28</v>
      </c>
      <c r="B18" s="64">
        <f>'[1]Исходный для набора'!K33</f>
        <v>42.3</v>
      </c>
      <c r="C18" s="64">
        <f>'[1]Исходный для набора'!L33</f>
        <v>-0.60000000000000142</v>
      </c>
      <c r="D18" s="64">
        <f>'[1]Исходный для набора'!M33</f>
        <v>50.3</v>
      </c>
      <c r="E18" s="65">
        <f>'[1]Исходный для набора'!P33</f>
        <v>2489</v>
      </c>
      <c r="F18" s="65">
        <f>'[1]Исходный для набора'!Q33</f>
        <v>3011</v>
      </c>
      <c r="G18" s="64">
        <f>'[1]Исходный для набора'!S33</f>
        <v>16.994777018883084</v>
      </c>
      <c r="H18" s="66">
        <f>'[1]Исходный для набора'!T33</f>
        <v>-0.24106066693451211</v>
      </c>
      <c r="I18" s="64">
        <f>'[1]Исходный для набора'!U33</f>
        <v>16.705413483892393</v>
      </c>
      <c r="J18" s="64">
        <f>'[1]Исходный для набора'!W33</f>
        <v>-8</v>
      </c>
      <c r="K18" s="64">
        <f>'[1]Исходный для набора'!X33</f>
        <v>0.28936353499069156</v>
      </c>
      <c r="L18" s="64">
        <f>'[1]Исходный для набора'!Y33</f>
        <v>17.2</v>
      </c>
      <c r="M18" s="67">
        <f>'[1]Исходный для набора'!Z33</f>
        <v>42.9</v>
      </c>
      <c r="N18" s="68">
        <f>'[1]Исходный для набора'!AA33</f>
        <v>3503</v>
      </c>
      <c r="O18" s="67">
        <f>'[1]Исходный для набора'!AB33</f>
        <v>50.3</v>
      </c>
    </row>
    <row r="19" spans="1:21" ht="16.8" x14ac:dyDescent="0.3">
      <c r="A19" s="63" t="s">
        <v>29</v>
      </c>
      <c r="B19" s="64">
        <f>'[1]Исходный для набора'!K34</f>
        <v>10.1</v>
      </c>
      <c r="C19" s="64">
        <f>'[1]Исходный для набора'!L34</f>
        <v>-0.20000000000000107</v>
      </c>
      <c r="D19" s="64">
        <f>'[1]Исходный для набора'!M34</f>
        <v>11.4</v>
      </c>
      <c r="E19" s="65">
        <f>'[1]Исходный для набора'!P34</f>
        <v>781</v>
      </c>
      <c r="F19" s="65">
        <f>'[1]Исходный для набора'!Q34</f>
        <v>807</v>
      </c>
      <c r="G19" s="64">
        <f>'[1]Исходный для набора'!S34</f>
        <v>12.932138284250961</v>
      </c>
      <c r="H19" s="66">
        <f>'[1]Исходный для набора'!T34</f>
        <v>-0.25608194622279079</v>
      </c>
      <c r="I19" s="64">
        <f>'[1]Исходный для набора'!U34</f>
        <v>14.12639405204461</v>
      </c>
      <c r="J19" s="64">
        <f>'[1]Исходный для набора'!W34</f>
        <v>-1.3000000000000007</v>
      </c>
      <c r="K19" s="64">
        <f>'[1]Исходный для набора'!X34</f>
        <v>-1.1942557677936492</v>
      </c>
      <c r="L19" s="64">
        <f>'[1]Исходный для набора'!Y34</f>
        <v>9.8000000000000007</v>
      </c>
      <c r="M19" s="67">
        <f>'[1]Исходный для набора'!Z34</f>
        <v>10.3</v>
      </c>
      <c r="N19" s="68">
        <f>'[1]Исходный для набора'!AA34</f>
        <v>746</v>
      </c>
      <c r="O19" s="67">
        <f>'[1]Исходный для набора'!AB34</f>
        <v>11.2</v>
      </c>
      <c r="U19" s="69"/>
    </row>
    <row r="20" spans="1:21" ht="16.8" x14ac:dyDescent="0.3">
      <c r="A20" s="63" t="s">
        <v>30</v>
      </c>
      <c r="B20" s="64">
        <f>'[1]Исходный для набора'!K39</f>
        <v>7.6</v>
      </c>
      <c r="C20" s="64">
        <f>'[1]Исходный для набора'!L39</f>
        <v>-0.10000000000000053</v>
      </c>
      <c r="D20" s="64">
        <f>'[1]Исходный для набора'!M39</f>
        <v>6.2</v>
      </c>
      <c r="E20" s="65">
        <f>'[1]Исходный для набора'!P39</f>
        <v>440</v>
      </c>
      <c r="F20" s="65">
        <f>'[1]Исходный для набора'!Q39</f>
        <v>440</v>
      </c>
      <c r="G20" s="64">
        <f>'[1]Исходный для набора'!S39</f>
        <v>17.272727272727273</v>
      </c>
      <c r="H20" s="66">
        <f>'[1]Исходный для набора'!T39</f>
        <v>-0.22727272727272663</v>
      </c>
      <c r="I20" s="64">
        <f>'[1]Исходный для набора'!U39</f>
        <v>14.090909090909092</v>
      </c>
      <c r="J20" s="64">
        <f>'[1]Исходный для набора'!W39</f>
        <v>1.3999999999999995</v>
      </c>
      <c r="K20" s="64">
        <f>'[1]Исходный для набора'!X39</f>
        <v>3.1818181818181817</v>
      </c>
      <c r="L20" s="64">
        <f>'[1]Исходный для набора'!Y39</f>
        <v>6.9</v>
      </c>
      <c r="M20" s="67">
        <f>'[1]Исходный для набора'!Z39</f>
        <v>7.7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f>SUM(B11:B20)</f>
        <v>340.06700000000006</v>
      </c>
      <c r="C21" s="71">
        <f>B21-M21</f>
        <v>-0.99799999999993361</v>
      </c>
      <c r="D21" s="71">
        <f>SUM(D11:D20)</f>
        <v>352.99999999999994</v>
      </c>
      <c r="E21" s="72">
        <f>SUM(E11:E20)</f>
        <v>19441</v>
      </c>
      <c r="F21" s="72">
        <f>SUM(F11:F20)</f>
        <v>20388</v>
      </c>
      <c r="G21" s="71">
        <f>B21/E21*1000</f>
        <v>17.492258628671369</v>
      </c>
      <c r="H21" s="73">
        <f>G21-(M21/E21*1000)</f>
        <v>-5.133480788024869E-2</v>
      </c>
      <c r="I21" s="71">
        <f>D21/F21*1000</f>
        <v>17.314106337061013</v>
      </c>
      <c r="J21" s="71">
        <f>B21-D21</f>
        <v>-12.932999999999879</v>
      </c>
      <c r="K21" s="74">
        <f>G21-I21</f>
        <v>0.17815229161035617</v>
      </c>
      <c r="L21" s="71">
        <f>SUM(L11:L20)</f>
        <v>332.37999999999994</v>
      </c>
      <c r="M21" s="67">
        <f>SUM(M11:M20)</f>
        <v>341.065</v>
      </c>
      <c r="N21" s="75">
        <f>SUM(N11:N20)</f>
        <v>20231</v>
      </c>
      <c r="O21" s="76">
        <f>SUM(O11:O20)</f>
        <v>340.81900000000002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f>'[1]Исходный для набора'!K12</f>
        <v>9.9</v>
      </c>
      <c r="C23" s="64">
        <f>'[1]Исходный для набора'!L12</f>
        <v>0</v>
      </c>
      <c r="D23" s="64">
        <f>'[1]Исходный для набора'!M12</f>
        <v>10.9</v>
      </c>
      <c r="E23" s="65">
        <f>'[1]Исходный для набора'!P12</f>
        <v>739</v>
      </c>
      <c r="F23" s="65">
        <f>'[1]Исходный для набора'!Q12</f>
        <v>756</v>
      </c>
      <c r="G23" s="64">
        <f>'[1]Исходный для набора'!S12</f>
        <v>13.396481732070367</v>
      </c>
      <c r="H23" s="66">
        <f>'[1]Исходный для набора'!T12</f>
        <v>0</v>
      </c>
      <c r="I23" s="64">
        <f>'[1]Исходный для набора'!U12</f>
        <v>14.417989417989418</v>
      </c>
      <c r="J23" s="64">
        <f>'[1]Исходный для набора'!W12</f>
        <v>-1</v>
      </c>
      <c r="K23" s="64">
        <f>'[1]Исходный для набора'!X12</f>
        <v>-1.0215076859190511</v>
      </c>
      <c r="L23" s="64">
        <f>'[1]Исходный для набора'!Y12</f>
        <v>9.3000000000000007</v>
      </c>
      <c r="M23" s="67">
        <f>'[1]Исходный для набора'!Z12</f>
        <v>9.9</v>
      </c>
      <c r="N23" s="68">
        <f>'[1]Исходный для набора'!AA12</f>
        <v>837</v>
      </c>
      <c r="O23" s="67">
        <f>'[1]Исходный для набора'!AB12</f>
        <v>10.7</v>
      </c>
    </row>
    <row r="24" spans="1:21" ht="16.8" x14ac:dyDescent="0.3">
      <c r="A24" s="63" t="s">
        <v>33</v>
      </c>
      <c r="B24" s="64">
        <f>'[1]Исходный для набора'!K11</f>
        <v>45.2</v>
      </c>
      <c r="C24" s="64">
        <f>'[1]Исходный для набора'!L11</f>
        <v>-0.69999999999999574</v>
      </c>
      <c r="D24" s="64">
        <f>'[1]Исходный для набора'!M11</f>
        <v>47.1</v>
      </c>
      <c r="E24" s="65">
        <f>'[1]Исходный для набора'!P11</f>
        <v>3333</v>
      </c>
      <c r="F24" s="65">
        <f>'[1]Исходный для набора'!Q11</f>
        <v>3333</v>
      </c>
      <c r="G24" s="64">
        <f>'[1]Исходный для набора'!S11</f>
        <v>13.561356135613563</v>
      </c>
      <c r="H24" s="66">
        <f>'[1]Исходный для набора'!T11</f>
        <v>-0.21002100210020735</v>
      </c>
      <c r="I24" s="64">
        <f>'[1]Исходный для набора'!U11</f>
        <v>14.13141314131413</v>
      </c>
      <c r="J24" s="64">
        <f>'[1]Исходный для набора'!W11</f>
        <v>-1.8999999999999986</v>
      </c>
      <c r="K24" s="64">
        <f>'[1]Исходный для набора'!X11</f>
        <v>-0.57005700570056739</v>
      </c>
      <c r="L24" s="64">
        <f>'[1]Исходный для набора'!Y11</f>
        <v>53.13</v>
      </c>
      <c r="M24" s="67">
        <f>'[1]Исходный для набора'!Z11</f>
        <v>45.9</v>
      </c>
      <c r="N24" s="68">
        <f>'[1]Исходный для набора'!AA11</f>
        <v>3307</v>
      </c>
      <c r="O24" s="67">
        <f>'[1]Исходный для набора'!AB11</f>
        <v>45.7</v>
      </c>
    </row>
    <row r="25" spans="1:21" ht="16.8" x14ac:dyDescent="0.3">
      <c r="A25" s="63" t="s">
        <v>34</v>
      </c>
      <c r="B25" s="64">
        <f>'[1]Исходный для набора'!K35</f>
        <v>13.3</v>
      </c>
      <c r="C25" s="64">
        <f>'[1]Исходный для набора'!L35</f>
        <v>-0.39999999999999858</v>
      </c>
      <c r="D25" s="64">
        <f>'[1]Исходный для набора'!M35</f>
        <v>12.5</v>
      </c>
      <c r="E25" s="65">
        <f>'[1]Исходный для набора'!P35</f>
        <v>1356</v>
      </c>
      <c r="F25" s="65">
        <f>'[1]Исходный для набора'!Q35</f>
        <v>1733</v>
      </c>
      <c r="G25" s="64">
        <f>'[1]Исходный для набора'!S35</f>
        <v>9.8082595870206486</v>
      </c>
      <c r="H25" s="66">
        <f>'[1]Исходный для набора'!T35</f>
        <v>-0.29498525073746329</v>
      </c>
      <c r="I25" s="64">
        <f>'[1]Исходный для набора'!U35</f>
        <v>7.2129255626081941</v>
      </c>
      <c r="J25" s="64">
        <f>'[1]Исходный для набора'!W35</f>
        <v>0.80000000000000071</v>
      </c>
      <c r="K25" s="64">
        <f>'[1]Исходный для набора'!X35</f>
        <v>2.5953340244124545</v>
      </c>
      <c r="L25" s="64">
        <f>'[1]Исходный для набора'!Y35</f>
        <v>14.5</v>
      </c>
      <c r="M25" s="67">
        <f>'[1]Исходный для набора'!Z35</f>
        <v>13.7</v>
      </c>
      <c r="N25" s="68">
        <f>'[1]Исходный для набора'!AA35</f>
        <v>3286</v>
      </c>
      <c r="O25" s="67">
        <f>'[1]Исходный для набора'!AB35</f>
        <v>40</v>
      </c>
    </row>
    <row r="26" spans="1:21" ht="16.8" x14ac:dyDescent="0.3">
      <c r="A26" s="63" t="s">
        <v>35</v>
      </c>
      <c r="B26" s="64">
        <f>'[1]Исходный для набора'!K16</f>
        <v>19.399999999999999</v>
      </c>
      <c r="C26" s="64">
        <f>'[1]Исходный для набора'!L16</f>
        <v>-0.10000000000000142</v>
      </c>
      <c r="D26" s="64">
        <f>'[1]Исходный для набора'!M16</f>
        <v>23.7</v>
      </c>
      <c r="E26" s="65">
        <f>'[1]Исходный для набора'!P16</f>
        <v>1227</v>
      </c>
      <c r="F26" s="65">
        <f>'[1]Исходный для набора'!Q16</f>
        <v>1241</v>
      </c>
      <c r="G26" s="64">
        <f>'[1]Исходный для набора'!S16</f>
        <v>15.810920945395271</v>
      </c>
      <c r="H26" s="66">
        <f>'[1]Исходный для набора'!T16</f>
        <v>-8.149959250203942E-2</v>
      </c>
      <c r="I26" s="64">
        <f>'[1]Исходный для набора'!U16</f>
        <v>19.097502014504432</v>
      </c>
      <c r="J26" s="64">
        <f>'[1]Исходный для набора'!W16</f>
        <v>-4.3000000000000007</v>
      </c>
      <c r="K26" s="64">
        <f>'[1]Исходный для набора'!X16</f>
        <v>-3.286581069109161</v>
      </c>
      <c r="L26" s="64">
        <f>'[1]Исходный для набора'!Y16</f>
        <v>19.5</v>
      </c>
      <c r="M26" s="67">
        <f>'[1]Исходный для набора'!Z16</f>
        <v>19.5</v>
      </c>
      <c r="N26" s="68">
        <f>'[1]Исходный для набора'!AA16</f>
        <v>1267</v>
      </c>
      <c r="O26" s="67">
        <f>'[1]Исходный для набора'!AB16</f>
        <v>20.6</v>
      </c>
    </row>
    <row r="27" spans="1:21" ht="16.8" x14ac:dyDescent="0.3">
      <c r="A27" s="63" t="s">
        <v>36</v>
      </c>
      <c r="B27" s="64">
        <f>'[1]Исходный для набора'!K13</f>
        <v>4.62</v>
      </c>
      <c r="C27" s="64">
        <f>'[1]Исходный для набора'!L13</f>
        <v>0</v>
      </c>
      <c r="D27" s="64">
        <f>'[1]Исходный для набора'!M13</f>
        <v>5.3</v>
      </c>
      <c r="E27" s="65">
        <f>'[1]Исходный для набора'!P13</f>
        <v>378</v>
      </c>
      <c r="F27" s="65">
        <f>'[1]Исходный для набора'!Q13</f>
        <v>414</v>
      </c>
      <c r="G27" s="64">
        <f>'[1]Исходный для набора'!S13</f>
        <v>12.222222222222223</v>
      </c>
      <c r="H27" s="66">
        <f>'[1]Исходный для набора'!T13</f>
        <v>0</v>
      </c>
      <c r="I27" s="64">
        <f>'[1]Исходный для набора'!U13</f>
        <v>12.801932367149758</v>
      </c>
      <c r="J27" s="64">
        <f>'[1]Исходный для набора'!W13</f>
        <v>-0.67999999999999972</v>
      </c>
      <c r="K27" s="64">
        <f>'[1]Исходный для набора'!X13</f>
        <v>-0.57971014492753525</v>
      </c>
      <c r="L27" s="64">
        <f>'[1]Исходный для набора'!Y13</f>
        <v>3.9</v>
      </c>
      <c r="M27" s="67">
        <f>'[1]Исходный для набора'!Z13</f>
        <v>4.62</v>
      </c>
      <c r="N27" s="68">
        <f>'[1]Исходный для набора'!AA13</f>
        <v>389</v>
      </c>
      <c r="O27" s="67">
        <f>'[1]Исходный для набора'!AB13</f>
        <v>4.75</v>
      </c>
    </row>
    <row r="28" spans="1:21" ht="16.8" x14ac:dyDescent="0.3">
      <c r="A28" s="63" t="s">
        <v>37</v>
      </c>
      <c r="B28" s="64">
        <f>'[1]Исходный для набора'!K27</f>
        <v>11.9</v>
      </c>
      <c r="C28" s="64">
        <f>'[1]Исходный для набора'!L27</f>
        <v>0.20000000000000107</v>
      </c>
      <c r="D28" s="64">
        <f>'[1]Исходный для набора'!M27</f>
        <v>11.9</v>
      </c>
      <c r="E28" s="65">
        <f>'[1]Исходный для набора'!P27</f>
        <v>760</v>
      </c>
      <c r="F28" s="65">
        <f>'[1]Исходный для набора'!Q27</f>
        <v>760</v>
      </c>
      <c r="G28" s="64">
        <f>'[1]Исходный для набора'!S27</f>
        <v>15.657894736842106</v>
      </c>
      <c r="H28" s="66">
        <f>'[1]Исходный для набора'!T27</f>
        <v>0.26315789473684426</v>
      </c>
      <c r="I28" s="64">
        <f>'[1]Исходный для набора'!U27</f>
        <v>15.657894736842106</v>
      </c>
      <c r="J28" s="64">
        <f>'[1]Исходный для набора'!W27</f>
        <v>0</v>
      </c>
      <c r="K28" s="64">
        <f>'[1]Исходный для набора'!X27</f>
        <v>0</v>
      </c>
      <c r="L28" s="64">
        <f>'[1]Исходный для набора'!Y27</f>
        <v>14</v>
      </c>
      <c r="M28" s="67">
        <f>'[1]Исходный для набора'!Z27</f>
        <v>11.7</v>
      </c>
      <c r="N28" s="68">
        <f>'[1]Исходный для набора'!AA27</f>
        <v>760</v>
      </c>
      <c r="O28" s="67">
        <f>'[1]Исходный для набора'!AB27</f>
        <v>9.9</v>
      </c>
    </row>
    <row r="29" spans="1:21" s="77" customFormat="1" ht="14.25" customHeight="1" x14ac:dyDescent="0.3">
      <c r="A29" s="70" t="s">
        <v>31</v>
      </c>
      <c r="B29" s="71">
        <f>SUM(B23:B28)</f>
        <v>104.32000000000002</v>
      </c>
      <c r="C29" s="71">
        <f>B29-M29</f>
        <v>-0.99999999999998579</v>
      </c>
      <c r="D29" s="71">
        <f>SUM(D23:D28)</f>
        <v>111.4</v>
      </c>
      <c r="E29" s="72">
        <f>SUM(E23:E28)</f>
        <v>7793</v>
      </c>
      <c r="F29" s="72">
        <f>SUM(F23:F28)</f>
        <v>8237</v>
      </c>
      <c r="G29" s="71">
        <f>B29/E29*1000</f>
        <v>13.386372385474147</v>
      </c>
      <c r="H29" s="73">
        <f>G29-(M29/E29*1000)</f>
        <v>-0.12832028743744139</v>
      </c>
      <c r="I29" s="71">
        <f>D29/F29*1000</f>
        <v>13.524341386427098</v>
      </c>
      <c r="J29" s="71">
        <f>B29-D29</f>
        <v>-7.0799999999999841</v>
      </c>
      <c r="K29" s="74">
        <f>G29-I29</f>
        <v>-0.1379690009529515</v>
      </c>
      <c r="L29" s="71">
        <f>SUM(L23:L28)</f>
        <v>114.33000000000001</v>
      </c>
      <c r="M29" s="76">
        <f>SUM(M23:M28)</f>
        <v>105.32000000000001</v>
      </c>
      <c r="N29" s="75">
        <f>SUM(N23:N28)</f>
        <v>9846</v>
      </c>
      <c r="O29" s="76">
        <f>SUM(O23:O28)</f>
        <v>131.65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f>'[1]Исходный для набора'!K10</f>
        <v>4.5279999999999996</v>
      </c>
      <c r="C31" s="64">
        <f>'[1]Исходный для набора'!L10</f>
        <v>0</v>
      </c>
      <c r="D31" s="64">
        <f>'[1]Исходный для набора'!M10</f>
        <v>4.7</v>
      </c>
      <c r="E31" s="65">
        <f>'[1]Исходный для набора'!P10</f>
        <v>366</v>
      </c>
      <c r="F31" s="65">
        <f>'[1]Исходный для набора'!Q10</f>
        <v>572</v>
      </c>
      <c r="G31" s="64">
        <f>'[1]Исходный для набора'!S10</f>
        <v>12.37158469945355</v>
      </c>
      <c r="H31" s="66">
        <f>'[1]Исходный для набора'!T10</f>
        <v>0</v>
      </c>
      <c r="I31" s="64">
        <f>'[1]Исходный для набора'!U10</f>
        <v>8.2167832167832167</v>
      </c>
      <c r="J31" s="64">
        <f>'[1]Исходный для набора'!W10</f>
        <v>-0.1720000000000006</v>
      </c>
      <c r="K31" s="64">
        <f>'[1]Исходный для набора'!X10</f>
        <v>4.154801482670333</v>
      </c>
      <c r="L31" s="64">
        <f>'[1]Исходный для набора'!Y10</f>
        <v>4.3170000000000002</v>
      </c>
      <c r="M31" s="67">
        <f>'[1]Исходный для набора'!Z10</f>
        <v>4.5279999999999996</v>
      </c>
      <c r="N31" s="68">
        <f>'[1]Исходный для набора'!AA10</f>
        <v>542</v>
      </c>
      <c r="O31" s="67">
        <f>'[1]Исходный для набора'!AB10</f>
        <v>6.6</v>
      </c>
    </row>
    <row r="32" spans="1:21" ht="16.8" x14ac:dyDescent="0.3">
      <c r="A32" s="63" t="s">
        <v>39</v>
      </c>
      <c r="B32" s="64">
        <f>'[1]Исходный для набора'!K14</f>
        <v>0.9</v>
      </c>
      <c r="C32" s="64">
        <f>'[1]Исходный для набора'!L14</f>
        <v>0</v>
      </c>
      <c r="D32" s="64">
        <f>'[1]Исходный для набора'!M14</f>
        <v>2.4</v>
      </c>
      <c r="E32" s="65">
        <f>'[1]Исходный для набора'!P14</f>
        <v>59</v>
      </c>
      <c r="F32" s="65">
        <f>'[1]Исходный для набора'!Q14</f>
        <v>268</v>
      </c>
      <c r="G32" s="64">
        <f>'[1]Исходный для набора'!S14</f>
        <v>15.254237288135593</v>
      </c>
      <c r="H32" s="66">
        <f>'[1]Исходный для набора'!T14</f>
        <v>0</v>
      </c>
      <c r="I32" s="64">
        <f>'[1]Исходный для набора'!U14</f>
        <v>8.9552238805970159</v>
      </c>
      <c r="J32" s="64">
        <f>'[1]Исходный для набора'!W14</f>
        <v>-1.5</v>
      </c>
      <c r="K32" s="64">
        <f>'[1]Исходный для набора'!X14</f>
        <v>6.2990134075385775</v>
      </c>
      <c r="L32" s="64">
        <f>'[1]Исходный для набора'!Y14</f>
        <v>1</v>
      </c>
      <c r="M32" s="67">
        <f>'[1]Исходный для набора'!Z14</f>
        <v>0.9</v>
      </c>
      <c r="N32" s="68">
        <f>'[1]Исходный для набора'!AA14</f>
        <v>304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f>'[1]Исходный для набора'!K37</f>
        <v>1.3</v>
      </c>
      <c r="C33" s="64">
        <f>'[1]Исходный для набора'!L37</f>
        <v>0</v>
      </c>
      <c r="D33" s="64">
        <f>'[1]Исходный для набора'!M37</f>
        <v>1.3</v>
      </c>
      <c r="E33" s="65">
        <f>'[1]Исходный для набора'!P37</f>
        <v>100</v>
      </c>
      <c r="F33" s="65">
        <f>'[1]Исходный для набора'!Q37</f>
        <v>100</v>
      </c>
      <c r="G33" s="64">
        <f>'[1]Исходный для набора'!S37</f>
        <v>13.000000000000002</v>
      </c>
      <c r="H33" s="66">
        <f>'[1]Исходный для набора'!T37</f>
        <v>0</v>
      </c>
      <c r="I33" s="64">
        <f>'[1]Исходный для набора'!U37</f>
        <v>13.000000000000002</v>
      </c>
      <c r="J33" s="64">
        <f>'[1]Исходный для набора'!W37</f>
        <v>0</v>
      </c>
      <c r="K33" s="64">
        <f>'[1]Исходный для набора'!X37</f>
        <v>0</v>
      </c>
      <c r="L33" s="64">
        <f>'[1]Исходный для набора'!Y37</f>
        <v>0.65</v>
      </c>
      <c r="M33" s="67">
        <f>'[1]Исходный для набора'!Z37</f>
        <v>1.3</v>
      </c>
      <c r="N33" s="68">
        <f>'[1]Исходный для набора'!AA37</f>
        <v>95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f>'[1]Исходный для набора'!K29</f>
        <v>101.4</v>
      </c>
      <c r="C34" s="64">
        <f>'[1]Исходный для набора'!L29</f>
        <v>-0.19999999999998863</v>
      </c>
      <c r="D34" s="64">
        <f>'[1]Исходный для набора'!M29</f>
        <v>122.7</v>
      </c>
      <c r="E34" s="65">
        <f>'[1]Исходный для набора'!P29</f>
        <v>4971</v>
      </c>
      <c r="F34" s="65">
        <f>'[1]Исходный для набора'!Q29</f>
        <v>8117</v>
      </c>
      <c r="G34" s="64">
        <f>'[1]Исходный для набора'!S29</f>
        <v>20.398310199155102</v>
      </c>
      <c r="H34" s="66">
        <f>'[1]Исходный для набора'!T29</f>
        <v>-4.0233353450005893E-2</v>
      </c>
      <c r="I34" s="64">
        <f>'[1]Исходный для набора'!U29</f>
        <v>15.116422323518542</v>
      </c>
      <c r="J34" s="64">
        <f>'[1]Исходный для набора'!W29</f>
        <v>-21.299999999999997</v>
      </c>
      <c r="K34" s="64">
        <f>'[1]Исходный для набора'!X29</f>
        <v>5.2818878756365599</v>
      </c>
      <c r="L34" s="64">
        <f>'[1]Исходный для набора'!Y29</f>
        <v>112.8</v>
      </c>
      <c r="M34" s="67">
        <f>'[1]Исходный для набора'!Z29</f>
        <v>101.6</v>
      </c>
      <c r="N34" s="68">
        <f>'[1]Исходный для набора'!AA29</f>
        <v>9037</v>
      </c>
      <c r="O34" s="67">
        <f>'[1]Исходный для набора'!AB29</f>
        <v>138.6</v>
      </c>
    </row>
    <row r="35" spans="1:15" ht="16.8" x14ac:dyDescent="0.3">
      <c r="A35" s="63" t="s">
        <v>42</v>
      </c>
      <c r="B35" s="64">
        <f>'[1]Исходный для набора'!K38</f>
        <v>193.1</v>
      </c>
      <c r="C35" s="64">
        <f>'[1]Исходный для набора'!L38</f>
        <v>-0.20000000000001705</v>
      </c>
      <c r="D35" s="64">
        <f>'[1]Исходный для набора'!M38</f>
        <v>184.3</v>
      </c>
      <c r="E35" s="65">
        <f>'[1]Исходный для набора'!P38</f>
        <v>7269</v>
      </c>
      <c r="F35" s="65">
        <f>'[1]Исходный для набора'!Q38</f>
        <v>7119</v>
      </c>
      <c r="G35" s="64">
        <f>'[1]Исходный для набора'!S38</f>
        <v>26.564864493052688</v>
      </c>
      <c r="H35" s="66">
        <f>'[1]Исходный для набора'!T38</f>
        <v>-2.7514100976752331E-2</v>
      </c>
      <c r="I35" s="64">
        <f>'[1]Исходный для набора'!U38</f>
        <v>25.888467481387838</v>
      </c>
      <c r="J35" s="64">
        <f>'[1]Исходный для набора'!W38</f>
        <v>8.7999999999999829</v>
      </c>
      <c r="K35" s="64">
        <f>'[1]Исходный для набора'!X38</f>
        <v>0.67639701166485011</v>
      </c>
      <c r="L35" s="64">
        <f>'[1]Исходный для набора'!Y38</f>
        <v>190.1</v>
      </c>
      <c r="M35" s="67">
        <f>'[1]Исходный для набора'!Z38</f>
        <v>193.3</v>
      </c>
      <c r="N35" s="68">
        <f>'[1]Исходный для набора'!AA38</f>
        <v>7119</v>
      </c>
      <c r="O35" s="67">
        <f>'[1]Исходный для набора'!AB38</f>
        <v>175.9</v>
      </c>
    </row>
    <row r="36" spans="1:15" ht="16.8" x14ac:dyDescent="0.3">
      <c r="A36" s="63" t="s">
        <v>43</v>
      </c>
      <c r="B36" s="64">
        <f>'[1]Исходный для набора'!K40</f>
        <v>18.100000000000001</v>
      </c>
      <c r="C36" s="64">
        <f>'[1]Исходный для набора'!L40</f>
        <v>-0.19999999999999929</v>
      </c>
      <c r="D36" s="64">
        <f>'[1]Исходный для набора'!M40</f>
        <v>17.399999999999999</v>
      </c>
      <c r="E36" s="65">
        <f>'[1]Исходный для набора'!P40</f>
        <v>1368</v>
      </c>
      <c r="F36" s="65">
        <f>'[1]Исходный для набора'!Q40</f>
        <v>1727</v>
      </c>
      <c r="G36" s="64">
        <f>'[1]Исходный для набора'!S40</f>
        <v>13.230994152046785</v>
      </c>
      <c r="H36" s="66">
        <f>'[1]Исходный для набора'!T40</f>
        <v>-0.14619883040935555</v>
      </c>
      <c r="I36" s="64">
        <f>'[1]Исходный для набора'!U40</f>
        <v>10.075275043427908</v>
      </c>
      <c r="J36" s="64">
        <f>'[1]Исходный для набора'!W40</f>
        <v>0.70000000000000284</v>
      </c>
      <c r="K36" s="64">
        <f>'[1]Исходный для набора'!X40</f>
        <v>3.1557191086188769</v>
      </c>
      <c r="L36" s="64">
        <f>'[1]Исходный для набора'!Y40</f>
        <v>19.2</v>
      </c>
      <c r="M36" s="67">
        <f>'[1]Исходный для набора'!Z40</f>
        <v>18.3</v>
      </c>
      <c r="N36" s="68">
        <f>'[1]Исходный для набора'!AA40</f>
        <v>1741</v>
      </c>
      <c r="O36" s="67">
        <f>'[1]Исходный для набора'!AB40</f>
        <v>22</v>
      </c>
    </row>
    <row r="37" spans="1:15" ht="16.8" x14ac:dyDescent="0.3">
      <c r="A37" s="63" t="s">
        <v>44</v>
      </c>
      <c r="B37" s="64">
        <f>'[1]Исходный для набора'!K31</f>
        <v>28.8</v>
      </c>
      <c r="C37" s="64">
        <f>'[1]Исходный для набора'!L31</f>
        <v>0.10000000000000142</v>
      </c>
      <c r="D37" s="64">
        <f>'[1]Исходный для набора'!M31</f>
        <v>28</v>
      </c>
      <c r="E37" s="65">
        <f>'[1]Исходный для набора'!P31</f>
        <v>1500</v>
      </c>
      <c r="F37" s="65">
        <f>'[1]Исходный для набора'!Q31</f>
        <v>1800</v>
      </c>
      <c r="G37" s="64">
        <f>'[1]Исходный для набора'!S31</f>
        <v>19.200000000000003</v>
      </c>
      <c r="H37" s="66">
        <f>'[1]Исходный для набора'!T31</f>
        <v>6.6666666666669983E-2</v>
      </c>
      <c r="I37" s="64">
        <f>'[1]Исходный для набора'!U31</f>
        <v>15.555555555555555</v>
      </c>
      <c r="J37" s="64">
        <f>'[1]Исходный для набора'!W31</f>
        <v>0.80000000000000071</v>
      </c>
      <c r="K37" s="64">
        <f>'[1]Исходный для набора'!X31</f>
        <v>3.6444444444444475</v>
      </c>
      <c r="L37" s="64">
        <f>'[1]Исходный для набора'!Y31</f>
        <v>30.9</v>
      </c>
      <c r="M37" s="67">
        <f>'[1]Исходный для набора'!Z31</f>
        <v>28.7</v>
      </c>
      <c r="N37" s="68">
        <f>'[1]Исходный для набора'!AA31</f>
        <v>1800</v>
      </c>
      <c r="O37" s="67">
        <f>'[1]Исходный для набора'!AB31</f>
        <v>29.4</v>
      </c>
    </row>
    <row r="38" spans="1:15" s="77" customFormat="1" ht="16.8" x14ac:dyDescent="0.3">
      <c r="A38" s="70" t="s">
        <v>31</v>
      </c>
      <c r="B38" s="71">
        <f>SUM(B31:B37)</f>
        <v>348.12800000000004</v>
      </c>
      <c r="C38" s="71">
        <f>B38-M38</f>
        <v>-0.49999999999994316</v>
      </c>
      <c r="D38" s="71">
        <f>SUM(D31:D37)</f>
        <v>360.79999999999995</v>
      </c>
      <c r="E38" s="72">
        <f>SUM(E31:E37)</f>
        <v>15633</v>
      </c>
      <c r="F38" s="72">
        <f>SUM(F31:F37)</f>
        <v>19703</v>
      </c>
      <c r="G38" s="71">
        <f>B38/E38*1000</f>
        <v>22.26879037932579</v>
      </c>
      <c r="H38" s="73">
        <f>G38-(M38/E38*1000)</f>
        <v>-3.1983624384309906E-2</v>
      </c>
      <c r="I38" s="71">
        <f>D38/F38*1000</f>
        <v>18.311932193067044</v>
      </c>
      <c r="J38" s="71">
        <f>B38-D38</f>
        <v>-12.671999999999912</v>
      </c>
      <c r="K38" s="74">
        <f>G38-I38</f>
        <v>3.9568581862587457</v>
      </c>
      <c r="L38" s="71">
        <f>SUM(L31:L37)</f>
        <v>358.96699999999993</v>
      </c>
      <c r="M38" s="76">
        <f>SUM(M31:M37)</f>
        <v>348.62799999999999</v>
      </c>
      <c r="N38" s="75">
        <f>SUM(N31:N37)</f>
        <v>20638</v>
      </c>
      <c r="O38" s="76">
        <f>SUM(O31:O37)</f>
        <v>376.09999999999997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f>'[1]Исходный для набора'!K18</f>
        <v>6.4</v>
      </c>
      <c r="C40" s="64">
        <f>'[1]Исходный для набора'!L18</f>
        <v>-0.29999999999999982</v>
      </c>
      <c r="D40" s="64">
        <f>'[1]Исходный для набора'!M18</f>
        <v>5.2</v>
      </c>
      <c r="E40" s="65">
        <f>'[1]Исходный для набора'!P18</f>
        <v>836</v>
      </c>
      <c r="F40" s="65">
        <f>'[1]Исходный для набора'!Q18</f>
        <v>824</v>
      </c>
      <c r="G40" s="64">
        <f>'[1]Исходный для набора'!S18</f>
        <v>7.6555023923444976</v>
      </c>
      <c r="H40" s="66">
        <f>'[1]Исходный для набора'!T18</f>
        <v>-0.35885167464114875</v>
      </c>
      <c r="I40" s="64">
        <f>'[1]Исходный для набора'!U18</f>
        <v>6.3106796116504862</v>
      </c>
      <c r="J40" s="64">
        <f>'[1]Исходный для набора'!W18</f>
        <v>1.2000000000000002</v>
      </c>
      <c r="K40" s="64">
        <f>'[1]Исходный для набора'!X18</f>
        <v>1.3448227806940114</v>
      </c>
      <c r="L40" s="64">
        <f>'[1]Исходный для набора'!Y18</f>
        <v>5.9</v>
      </c>
      <c r="M40" s="67">
        <f>'[1]Исходный для набора'!Z18</f>
        <v>6.7</v>
      </c>
      <c r="N40" s="68">
        <f>'[1]Исходный для набора'!AA18</f>
        <v>813</v>
      </c>
      <c r="O40" s="67">
        <f>'[1]Исходный для набора'!AB18</f>
        <v>4.8</v>
      </c>
    </row>
    <row r="41" spans="1:15" ht="16.8" x14ac:dyDescent="0.3">
      <c r="A41" s="63" t="s">
        <v>46</v>
      </c>
      <c r="B41" s="64">
        <f>'[1]Исходный для набора'!K41</f>
        <v>166.55</v>
      </c>
      <c r="C41" s="64">
        <f>'[1]Исходный для набора'!L41</f>
        <v>-0.34999999999999432</v>
      </c>
      <c r="D41" s="64">
        <f>'[1]Исходный для набора'!M41</f>
        <v>143.6</v>
      </c>
      <c r="E41" s="65">
        <f>'[1]Исходный для набора'!P41</f>
        <v>5923</v>
      </c>
      <c r="F41" s="65">
        <f>'[1]Исходный для набора'!Q41</f>
        <v>5533</v>
      </c>
      <c r="G41" s="64">
        <f>'[1]Исходный для набора'!S41</f>
        <v>28.119196353199392</v>
      </c>
      <c r="H41" s="66">
        <f>'[1]Исходный для набора'!T41</f>
        <v>-5.9091676515279801E-2</v>
      </c>
      <c r="I41" s="64">
        <f>'[1]Исходный для набора'!U41</f>
        <v>25.953370684981024</v>
      </c>
      <c r="J41" s="64">
        <f>'[1]Исходный для набора'!W41</f>
        <v>22.950000000000017</v>
      </c>
      <c r="K41" s="54">
        <f>'[1]Исходный для набора'!X41</f>
        <v>2.1658256682183676</v>
      </c>
      <c r="L41" s="64">
        <f>'[1]Исходный для набора'!Y41</f>
        <v>154.99299999999999</v>
      </c>
      <c r="M41" s="67">
        <f>'[1]Исходный для набора'!Z41</f>
        <v>166.9</v>
      </c>
      <c r="N41" s="68">
        <f>'[1]Исходный для набора'!AA41</f>
        <v>4285</v>
      </c>
      <c r="O41" s="67">
        <f>'[1]Исходный для набора'!AB41</f>
        <v>116.7</v>
      </c>
    </row>
    <row r="42" spans="1:15" ht="16.8" x14ac:dyDescent="0.3">
      <c r="A42" s="63" t="s">
        <v>47</v>
      </c>
      <c r="B42" s="64">
        <f>'[1]Исходный для набора'!K28</f>
        <v>38.1</v>
      </c>
      <c r="C42" s="64">
        <f>'[1]Исходный для набора'!L28</f>
        <v>-0.5</v>
      </c>
      <c r="D42" s="64">
        <f>'[1]Исходный для набора'!M28</f>
        <v>37.4</v>
      </c>
      <c r="E42" s="65">
        <f>'[1]Исходный для набора'!P28</f>
        <v>2582</v>
      </c>
      <c r="F42" s="65">
        <f>'[1]Исходный для набора'!Q28</f>
        <v>2580</v>
      </c>
      <c r="G42" s="64">
        <f>'[1]Исходный для набора'!S28</f>
        <v>14.756003098373355</v>
      </c>
      <c r="H42" s="66">
        <f>'[1]Исходный для набора'!T28</f>
        <v>-0.19364833462432252</v>
      </c>
      <c r="I42" s="64">
        <f>'[1]Исходный для набора'!U28</f>
        <v>14.496124031007751</v>
      </c>
      <c r="J42" s="64">
        <f>'[1]Исходный для набора'!W28</f>
        <v>0.70000000000000284</v>
      </c>
      <c r="K42" s="64">
        <f>'[1]Исходный для набора'!X28</f>
        <v>0.2598790673656044</v>
      </c>
      <c r="L42" s="64">
        <f>'[1]Исходный для набора'!Y28</f>
        <v>36.6</v>
      </c>
      <c r="M42" s="67">
        <f>'[1]Исходный для набора'!Z28</f>
        <v>38.6</v>
      </c>
      <c r="N42" s="68">
        <f>'[1]Исходный для набора'!AA28</f>
        <v>3207</v>
      </c>
      <c r="O42" s="67">
        <f>'[1]Исходный для набора'!AB28</f>
        <v>43.5</v>
      </c>
    </row>
    <row r="43" spans="1:15" ht="16.8" x14ac:dyDescent="0.3">
      <c r="A43" s="63" t="s">
        <v>48</v>
      </c>
      <c r="B43" s="64">
        <f>'[1]Исходный для набора'!K24</f>
        <v>0</v>
      </c>
      <c r="C43" s="64">
        <f>'[1]Исходный для набора'!L24</f>
        <v>0</v>
      </c>
      <c r="D43" s="64">
        <f>'[1]Исходный для набора'!M24</f>
        <v>5.8</v>
      </c>
      <c r="E43" s="65">
        <f>'[1]Исходный для набора'!P24</f>
        <v>0</v>
      </c>
      <c r="F43" s="65">
        <f>'[1]Исходный для набора'!Q24</f>
        <v>501</v>
      </c>
      <c r="G43" s="64">
        <f>'[1]Исходный для набора'!S24</f>
        <v>0</v>
      </c>
      <c r="H43" s="66">
        <f>'[1]Исходный для набора'!T24</f>
        <v>0</v>
      </c>
      <c r="I43" s="64">
        <f>'[1]Исходный для набора'!U24</f>
        <v>11.576846307385228</v>
      </c>
      <c r="J43" s="64">
        <f>'[1]Исходный для набора'!W24</f>
        <v>-5.8</v>
      </c>
      <c r="K43" s="64">
        <f>'[1]Исходный для набора'!X24</f>
        <v>-11.576846307385228</v>
      </c>
      <c r="L43" s="64">
        <f>'[1]Исходный для набора'!Y24</f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6.9</v>
      </c>
    </row>
    <row r="44" spans="1:15" ht="16.8" x14ac:dyDescent="0.3">
      <c r="A44" s="63" t="s">
        <v>49</v>
      </c>
      <c r="B44" s="64">
        <f>'[1]Исходный для набора'!K19</f>
        <v>1</v>
      </c>
      <c r="C44" s="64">
        <f>'[1]Исходный для набора'!L19</f>
        <v>-7.0999999999999952E-2</v>
      </c>
      <c r="D44" s="78">
        <f>'[1]Исходный для набора'!M19</f>
        <v>1.1000000000000001</v>
      </c>
      <c r="E44" s="65">
        <f>'[1]Исходный для набора'!P19</f>
        <v>150</v>
      </c>
      <c r="F44" s="65">
        <f>'[1]Исходный для набора'!Q19</f>
        <v>120</v>
      </c>
      <c r="G44" s="64">
        <f>'[1]Исходный для набора'!S19</f>
        <v>6.666666666666667</v>
      </c>
      <c r="H44" s="66">
        <f>'[1]Исходный для набора'!T19</f>
        <v>-0.47333333333333272</v>
      </c>
      <c r="I44" s="64">
        <f>'[1]Исходный для набора'!U19</f>
        <v>9.1666666666666661</v>
      </c>
      <c r="J44" s="64">
        <f>'[1]Исходный для набора'!W19</f>
        <v>-0.10000000000000009</v>
      </c>
      <c r="K44" s="64">
        <f>'[1]Исходный для набора'!X19</f>
        <v>-2.4999999999999991</v>
      </c>
      <c r="L44" s="64">
        <f>'[1]Исходный для набора'!Y19</f>
        <v>0.97099999999999997</v>
      </c>
      <c r="M44" s="67">
        <f>'[1]Исходный для набора'!Z19</f>
        <v>1.071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f>'[1]Исходный для набора'!K26</f>
        <v>116.1</v>
      </c>
      <c r="C45" s="64">
        <f>'[1]Исходный для набора'!L26</f>
        <v>1.3999999999999915</v>
      </c>
      <c r="D45" s="64">
        <f>'[1]Исходный для набора'!M26</f>
        <v>109.2</v>
      </c>
      <c r="E45" s="65">
        <f>'[1]Исходный для набора'!P26</f>
        <v>7298</v>
      </c>
      <c r="F45" s="65">
        <f>'[1]Исходный для набора'!Q26</f>
        <v>7266</v>
      </c>
      <c r="G45" s="64">
        <f>'[1]Исходный для набора'!S26</f>
        <v>15.90846807344478</v>
      </c>
      <c r="H45" s="66">
        <f>'[1]Исходный для набора'!T26</f>
        <v>0.19183337900794939</v>
      </c>
      <c r="I45" s="64">
        <f>'[1]Исходный для набора'!U26</f>
        <v>15.028901734104048</v>
      </c>
      <c r="J45" s="64">
        <f>'[1]Исходный для набора'!W26</f>
        <v>6.8999999999999915</v>
      </c>
      <c r="K45" s="64">
        <f>'[1]Исходный для набора'!X26</f>
        <v>0.87956633934073203</v>
      </c>
      <c r="L45" s="64">
        <f>'[1]Исходный для набора'!Y26</f>
        <v>114.1</v>
      </c>
      <c r="M45" s="67">
        <f>'[1]Исходный для набора'!Z26</f>
        <v>114.7</v>
      </c>
      <c r="N45" s="68">
        <f>'[1]Исходный для набора'!AA26</f>
        <v>7240</v>
      </c>
      <c r="O45" s="67">
        <f>'[1]Исходный для набора'!AB26</f>
        <v>106.8</v>
      </c>
    </row>
    <row r="46" spans="1:15" ht="16.8" x14ac:dyDescent="0.3">
      <c r="A46" s="63" t="s">
        <v>51</v>
      </c>
      <c r="B46" s="64">
        <f>'[1]Исходный для набора'!K25</f>
        <v>87.3</v>
      </c>
      <c r="C46" s="64">
        <f>'[1]Исходный для набора'!L25</f>
        <v>-0.10000000000000853</v>
      </c>
      <c r="D46" s="64">
        <f>'[1]Исходный для набора'!M25</f>
        <v>66.2</v>
      </c>
      <c r="E46" s="65">
        <f>'[1]Исходный для набора'!P25</f>
        <v>4038</v>
      </c>
      <c r="F46" s="65">
        <f>'[1]Исходный для набора'!Q25</f>
        <v>3958</v>
      </c>
      <c r="G46" s="64">
        <f>'[1]Исходный для набора'!S25</f>
        <v>21.619613670133727</v>
      </c>
      <c r="H46" s="66">
        <f>'[1]Исходный для набора'!T25</f>
        <v>-2.4764735017338779E-2</v>
      </c>
      <c r="I46" s="64">
        <f>'[1]Исходный для набора'!U25</f>
        <v>16.725618999494696</v>
      </c>
      <c r="J46" s="64">
        <f>'[1]Исходный для набора'!W25</f>
        <v>21.099999999999994</v>
      </c>
      <c r="K46" s="64">
        <f>'[1]Исходный для набора'!X25</f>
        <v>4.8939946706390316</v>
      </c>
      <c r="L46" s="64">
        <f>'[1]Исходный для набора'!Y25</f>
        <v>99.4</v>
      </c>
      <c r="M46" s="67">
        <f>'[1]Исходный для набора'!Z25</f>
        <v>87.4</v>
      </c>
      <c r="N46" s="68">
        <f>'[1]Исходный для набора'!AA25</f>
        <v>3958</v>
      </c>
      <c r="O46" s="67">
        <f>'[1]Исходный для набора'!AB25</f>
        <v>63.5</v>
      </c>
    </row>
    <row r="47" spans="1:15" s="77" customFormat="1" ht="16.8" x14ac:dyDescent="0.3">
      <c r="A47" s="70" t="s">
        <v>31</v>
      </c>
      <c r="B47" s="71">
        <f>SUM(B40:B46)</f>
        <v>415.45</v>
      </c>
      <c r="C47" s="71">
        <f>B47-M47</f>
        <v>7.9000000000007731E-2</v>
      </c>
      <c r="D47" s="71">
        <f>SUM(D40:D46)</f>
        <v>368.5</v>
      </c>
      <c r="E47" s="72">
        <f>SUM(E40:E46)</f>
        <v>20827</v>
      </c>
      <c r="F47" s="72">
        <f>SUM(F40:F46)</f>
        <v>20782</v>
      </c>
      <c r="G47" s="71">
        <f>B47/E47*1000</f>
        <v>19.947664089883322</v>
      </c>
      <c r="H47" s="73">
        <f>G47-(M47/E47*1000)</f>
        <v>3.7931531185471101E-3</v>
      </c>
      <c r="I47" s="71">
        <f>D47/F47*1000</f>
        <v>17.731690886343952</v>
      </c>
      <c r="J47" s="71">
        <f>B47-D47</f>
        <v>46.949999999999989</v>
      </c>
      <c r="K47" s="74">
        <f>G47-I47</f>
        <v>2.2159732035393702</v>
      </c>
      <c r="L47" s="71">
        <f>SUM(L40:L46)</f>
        <v>411.96399999999994</v>
      </c>
      <c r="M47" s="76">
        <f>SUM(M40:M46)</f>
        <v>415.37099999999998</v>
      </c>
      <c r="N47" s="75">
        <f>SUM(N40:N46)</f>
        <v>20124</v>
      </c>
      <c r="O47" s="76">
        <f>SUM(O40:O46)</f>
        <v>343.5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f>'[1]Исходный для набора'!K17</f>
        <v>2.86</v>
      </c>
      <c r="C49" s="64">
        <f>'[1]Исходный для набора'!L17</f>
        <v>0</v>
      </c>
      <c r="D49" s="64">
        <f>'[1]Исходный для набора'!M17</f>
        <v>2.9</v>
      </c>
      <c r="E49" s="65">
        <f>'[1]Исходный для набора'!P17</f>
        <v>186</v>
      </c>
      <c r="F49" s="65">
        <f>'[1]Исходный для набора'!Q17</f>
        <v>186</v>
      </c>
      <c r="G49" s="64">
        <f>'[1]Исходный для набора'!S17</f>
        <v>15.376344086021504</v>
      </c>
      <c r="H49" s="66">
        <f>'[1]Исходный для набора'!T17</f>
        <v>0</v>
      </c>
      <c r="I49" s="64">
        <f>'[1]Исходный для набора'!U17</f>
        <v>15.591397849462364</v>
      </c>
      <c r="J49" s="64">
        <f>'[1]Исходный для набора'!W17</f>
        <v>-4.0000000000000036E-2</v>
      </c>
      <c r="K49" s="64">
        <f>'[1]Исходный для набора'!X17</f>
        <v>-0.21505376344086002</v>
      </c>
      <c r="L49" s="64">
        <f>'[1]Исходный для набора'!Y17</f>
        <v>3.2</v>
      </c>
      <c r="M49" s="67">
        <f>'[1]Исходный для набора'!Z17</f>
        <v>2.86</v>
      </c>
      <c r="N49" s="68">
        <f>'[1]Исходный для набора'!AA17</f>
        <v>198</v>
      </c>
      <c r="O49" s="67">
        <f>'[1]Исходный для набора'!AB17</f>
        <v>2.5870000000000002</v>
      </c>
    </row>
    <row r="50" spans="1:15" ht="16.8" x14ac:dyDescent="0.3">
      <c r="A50" s="63" t="s">
        <v>53</v>
      </c>
      <c r="B50" s="64">
        <f>'[1]Исходный для набора'!K22</f>
        <v>0.2</v>
      </c>
      <c r="C50" s="64">
        <f>'[1]Исходный для набора'!L22</f>
        <v>0</v>
      </c>
      <c r="D50" s="64">
        <f>'[1]Исходный для набора'!M22</f>
        <v>1.3</v>
      </c>
      <c r="E50" s="65">
        <f>'[1]Исходный для набора'!P22</f>
        <v>38</v>
      </c>
      <c r="F50" s="65">
        <f>'[1]Исходный для набора'!Q22</f>
        <v>266</v>
      </c>
      <c r="G50" s="64">
        <f>'[1]Исходный для набора'!S22</f>
        <v>5.2631578947368416</v>
      </c>
      <c r="H50" s="66">
        <f>'[1]Исходный для набора'!T22</f>
        <v>0</v>
      </c>
      <c r="I50" s="64">
        <f>'[1]Исходный для набора'!U22</f>
        <v>4.8872180451127818</v>
      </c>
      <c r="J50" s="64">
        <f>'[1]Исходный для набора'!W22</f>
        <v>-1.1000000000000001</v>
      </c>
      <c r="K50" s="64">
        <f>'[1]Исходный для набора'!X22</f>
        <v>0.3759398496240598</v>
      </c>
      <c r="L50" s="64">
        <f>'[1]Исходный для набора'!Y22</f>
        <v>0.2</v>
      </c>
      <c r="M50" s="67">
        <f>'[1]Исходный для набора'!Z22</f>
        <v>0.2</v>
      </c>
      <c r="N50" s="68">
        <f>'[1]Исходный для набора'!AA22</f>
        <v>265</v>
      </c>
      <c r="O50" s="67">
        <f>'[1]Исходный для набора'!AB22</f>
        <v>2.4</v>
      </c>
    </row>
    <row r="51" spans="1:15" ht="16.8" x14ac:dyDescent="0.3">
      <c r="A51" s="63" t="s">
        <v>54</v>
      </c>
      <c r="B51" s="64">
        <f>'[1]Исходный для набора'!K32</f>
        <v>1.2</v>
      </c>
      <c r="C51" s="64">
        <f>'[1]Исходный для набора'!L32</f>
        <v>0</v>
      </c>
      <c r="D51" s="64">
        <f>'[1]Исходный для набора'!M32</f>
        <v>1</v>
      </c>
      <c r="E51" s="65">
        <f>'[1]Исходный для набора'!P32</f>
        <v>102</v>
      </c>
      <c r="F51" s="65">
        <f>'[1]Исходный для набора'!Q32</f>
        <v>98</v>
      </c>
      <c r="G51" s="64">
        <f>'[1]Исходный для набора'!S32</f>
        <v>11.76470588235294</v>
      </c>
      <c r="H51" s="66">
        <f>'[1]Исходный для набора'!T32</f>
        <v>0</v>
      </c>
      <c r="I51" s="64">
        <f>'[1]Исходный для набора'!U32</f>
        <v>10.204081632653061</v>
      </c>
      <c r="J51" s="64">
        <f>'[1]Исходный для набора'!W32</f>
        <v>0.19999999999999996</v>
      </c>
      <c r="K51" s="64">
        <f>'[1]Исходный для набора'!X32</f>
        <v>1.5606242496998792</v>
      </c>
      <c r="L51" s="64">
        <f>'[1]Исходный для набора'!Y32</f>
        <v>0.8</v>
      </c>
      <c r="M51" s="67">
        <f>'[1]Исходный для набора'!Z32</f>
        <v>1.2</v>
      </c>
      <c r="N51" s="68">
        <f>'[1]Исходный для набора'!AA32</f>
        <v>82</v>
      </c>
      <c r="O51" s="67">
        <f>'[1]Исходный для набора'!AB32</f>
        <v>0.9</v>
      </c>
    </row>
    <row r="52" spans="1:15" ht="16.8" x14ac:dyDescent="0.3">
      <c r="A52" s="63" t="s">
        <v>55</v>
      </c>
      <c r="B52" s="64">
        <f>'[1]Исходный для набора'!K42</f>
        <v>0</v>
      </c>
      <c r="C52" s="64">
        <f>'[1]Исходный для набора'!L42</f>
        <v>0</v>
      </c>
      <c r="D52" s="64">
        <f>'[1]Исходный для набора'!M42</f>
        <v>0.3</v>
      </c>
      <c r="E52" s="65">
        <f>'[1]Исходный для набора'!P42</f>
        <v>0</v>
      </c>
      <c r="F52" s="65">
        <f>'[1]Исходный для набора'!Q42</f>
        <v>49</v>
      </c>
      <c r="G52" s="64">
        <f>'[1]Исходный для набора'!S42</f>
        <v>0</v>
      </c>
      <c r="H52" s="66">
        <f>'[1]Исходный для набора'!T42</f>
        <v>0</v>
      </c>
      <c r="I52" s="64">
        <f>'[1]Исходный для набора'!U42</f>
        <v>0</v>
      </c>
      <c r="J52" s="64">
        <f>'[1]Исходный для набора'!W42</f>
        <v>-0.3</v>
      </c>
      <c r="K52" s="64">
        <f>'[1]Исходный для набора'!X42</f>
        <v>0</v>
      </c>
      <c r="L52" s="64">
        <f>'[1]Исходный для набора'!Y42</f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0.4</v>
      </c>
    </row>
    <row r="53" spans="1:15" s="77" customFormat="1" ht="16.8" x14ac:dyDescent="0.3">
      <c r="A53" s="70" t="s">
        <v>31</v>
      </c>
      <c r="B53" s="71">
        <f>SUM(B49:B52)</f>
        <v>4.26</v>
      </c>
      <c r="C53" s="71">
        <f>B53-M53</f>
        <v>0</v>
      </c>
      <c r="D53" s="71">
        <f>SUM(D49:D52)</f>
        <v>5.5</v>
      </c>
      <c r="E53" s="72">
        <f>SUM(E49:E52)</f>
        <v>326</v>
      </c>
      <c r="F53" s="72">
        <f>SUM(F49:F52)</f>
        <v>599</v>
      </c>
      <c r="G53" s="71">
        <f>B53/E53*1000</f>
        <v>13.067484662576687</v>
      </c>
      <c r="H53" s="73">
        <f>G53-(M53/E53*1000)</f>
        <v>0</v>
      </c>
      <c r="I53" s="71">
        <f>D53/F53*1000</f>
        <v>9.1819699499165282</v>
      </c>
      <c r="J53" s="71">
        <f>B53-D53</f>
        <v>-1.2400000000000002</v>
      </c>
      <c r="K53" s="74">
        <f>G53-I53</f>
        <v>3.885514712660159</v>
      </c>
      <c r="L53" s="71">
        <f>SUM(L49:L52)</f>
        <v>4.2</v>
      </c>
      <c r="M53" s="76">
        <f>SUM(M49:M52)</f>
        <v>4.26</v>
      </c>
      <c r="N53" s="75">
        <f>SUM(N49:N52)</f>
        <v>600</v>
      </c>
      <c r="O53" s="76">
        <f>SUM(O49:O52)</f>
        <v>6.2870000000000008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f>'[1]Исходный для набора'!K43</f>
        <v>1212.2249999999997</v>
      </c>
      <c r="C55" s="85">
        <f>'[1]Исходный для набора'!L43</f>
        <v>-2.4190000000005512</v>
      </c>
      <c r="D55" s="85">
        <f>'[1]Исходный для набора'!M43</f>
        <v>1199.2</v>
      </c>
      <c r="E55" s="86">
        <f>'[1]Исходный для набора'!P43</f>
        <v>64020</v>
      </c>
      <c r="F55" s="86">
        <f>'[1]Исходный для набора'!Q43</f>
        <v>69709</v>
      </c>
      <c r="G55" s="85">
        <f>'[1]Исходный для набора'!S43</f>
        <v>18.899999999999999</v>
      </c>
      <c r="H55" s="87">
        <f>'[1]Исходный для набора'!T43</f>
        <v>-7.2883473914405528E-2</v>
      </c>
      <c r="I55" s="85">
        <f>'[1]Исходный для набора'!U43</f>
        <v>17.2</v>
      </c>
      <c r="J55" s="85">
        <f>'[1]Исходный для набора'!W43</f>
        <v>13.024999999999636</v>
      </c>
      <c r="K55" s="85">
        <f>'[1]Исходный для набора'!X43</f>
        <v>1.6999999999999993</v>
      </c>
      <c r="L55" s="85">
        <f>'[1]Исходный для набора'!Y43</f>
        <v>1221.8410000000001</v>
      </c>
      <c r="M55" s="88">
        <f>'[1]Исходный для набора'!Z43</f>
        <v>1214.6440000000002</v>
      </c>
      <c r="N55" s="89">
        <f>'[1]Исходный для набора'!AA43</f>
        <v>71439</v>
      </c>
      <c r="O55" s="90">
        <f>'[1]Исходный для набора'!AB43</f>
        <v>1198.3560000000002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tr">
        <f>A4</f>
        <v>на 7 сентября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августа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tr">
        <f>'[1]Исходный для набора'!A48</f>
        <v>2022г</v>
      </c>
      <c r="B63" s="110">
        <f>B55</f>
        <v>1212.2249999999997</v>
      </c>
      <c r="C63" s="111"/>
      <c r="D63" s="112">
        <f>'[1]Исходный для набора'!K48</f>
        <v>305135.478</v>
      </c>
      <c r="E63" s="113"/>
      <c r="F63" s="114">
        <f>D63-D64</f>
        <v>-9283.8620000000228</v>
      </c>
      <c r="G63" s="115"/>
      <c r="H63" s="116">
        <f>E55</f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tr">
        <f>'[1]Исходный для набора'!A49</f>
        <v>2021г</v>
      </c>
      <c r="B64" s="110">
        <f>D55</f>
        <v>1199.2</v>
      </c>
      <c r="C64" s="111"/>
      <c r="D64" s="112">
        <f>'[1]Исходный для набора'!K49</f>
        <v>314419.34000000003</v>
      </c>
      <c r="E64" s="113"/>
      <c r="F64" s="120"/>
      <c r="G64" s="121"/>
      <c r="H64" s="116">
        <f>F55</f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tr">
        <f>'[1]Исходный для набора'!A50</f>
        <v>2020г</v>
      </c>
      <c r="B65" s="110">
        <f>'[1]Исходный для набора'!M46</f>
        <v>1198.3560000000002</v>
      </c>
      <c r="C65" s="111"/>
      <c r="D65" s="112">
        <f>'[1]Исходный для набора'!K50</f>
        <v>313480.06100000005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2022-09-07T02:16:33Z</dcterms:created>
  <dcterms:modified xsi:type="dcterms:W3CDTF">2022-09-07T02:17:19Z</dcterms:modified>
</cp:coreProperties>
</file>