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765" windowWidth="15120" windowHeight="7350"/>
  </bookViews>
  <sheets>
    <sheet name="приложение 10" sheetId="1" r:id="rId1"/>
  </sheets>
  <definedNames>
    <definedName name="OLE_LINK1" localSheetId="0">'приложение 10'!#REF!</definedName>
    <definedName name="_xlnm.Print_Titles" localSheetId="0">'приложение 10'!$3:$5</definedName>
    <definedName name="_xlnm.Print_Area" localSheetId="0">'приложение 10'!$A$1:$K$184</definedName>
  </definedNames>
  <calcPr calcId="145621"/>
</workbook>
</file>

<file path=xl/calcChain.xml><?xml version="1.0" encoding="utf-8"?>
<calcChain xmlns="http://schemas.openxmlformats.org/spreadsheetml/2006/main">
  <c r="D143" i="1" l="1"/>
  <c r="D138" i="1"/>
  <c r="D116" i="1"/>
  <c r="D109" i="1"/>
  <c r="D96" i="1"/>
  <c r="D89" i="1"/>
  <c r="D75" i="1"/>
  <c r="D72" i="1"/>
  <c r="D51" i="1"/>
  <c r="D44" i="1"/>
  <c r="D27" i="1"/>
  <c r="D120" i="1"/>
  <c r="D108" i="1" l="1"/>
  <c r="D177" i="1"/>
  <c r="D171" i="1"/>
  <c r="D133" i="1"/>
  <c r="D126" i="1"/>
  <c r="D103" i="1"/>
  <c r="D92" i="1"/>
  <c r="D170" i="1" l="1"/>
  <c r="D188" i="1"/>
  <c r="D88" i="1"/>
  <c r="D26" i="1"/>
</calcChain>
</file>

<file path=xl/sharedStrings.xml><?xml version="1.0" encoding="utf-8"?>
<sst xmlns="http://schemas.openxmlformats.org/spreadsheetml/2006/main" count="590" uniqueCount="291">
  <si>
    <t>факт</t>
  </si>
  <si>
    <t>план</t>
  </si>
  <si>
    <t>Целевой показатель: индекс производства продукции сельского хозяйства в хозяйствах всех категорий (в сопоставимых ценах)</t>
  </si>
  <si>
    <t>% к предыдущему году</t>
  </si>
  <si>
    <t>Х</t>
  </si>
  <si>
    <t>%</t>
  </si>
  <si>
    <t>1.1</t>
  </si>
  <si>
    <t>Уровень интенсивности использования посевных площадей</t>
  </si>
  <si>
    <t>ц зерновых ед./га</t>
  </si>
  <si>
    <t>тыс.тонн</t>
  </si>
  <si>
    <t>Площадь закладки многолетних насаждений</t>
  </si>
  <si>
    <t>1.2</t>
  </si>
  <si>
    <t>1.2.1</t>
  </si>
  <si>
    <t>Товарность</t>
  </si>
  <si>
    <t>молока в хозяйствах всех категорий</t>
  </si>
  <si>
    <t>молока в сельскохозяйственных организациях</t>
  </si>
  <si>
    <t>Доля регионального производства товаров в общем объеме ресурсов (с учетом переходящих запасов)</t>
  </si>
  <si>
    <t>Удельный вес племенного поголовья в общей численности поголовья сельскохозяйственных животных</t>
  </si>
  <si>
    <t>тыс. тонн</t>
  </si>
  <si>
    <t>1.3</t>
  </si>
  <si>
    <t>Энергообеспеченность на 100 га посевной площади</t>
  </si>
  <si>
    <t>л. с.</t>
  </si>
  <si>
    <t>Фондовооруженность предприятий пищевой и перерабатывающей промышленности</t>
  </si>
  <si>
    <t>тыс. рублей</t>
  </si>
  <si>
    <t>1.5</t>
  </si>
  <si>
    <t>Доля рассмотренных на общественном совете при министерстве сельского хозяйства проектов нормативных правовых актов, подготавливаемых министерством сельского хозяйства и принимаемых на заседаниях Правительства Красноярского края</t>
  </si>
  <si>
    <t>Укомплектованность должностей государственной гражданской службы в министерстве сельского хозяйства и подведомственных ему службах</t>
  </si>
  <si>
    <t>Доля государственных гражданских служащих министерства сельского хозяйства и подведомственных ему служб, прошедших повышение квалификации в течение последних 3 лет, в общей их численности</t>
  </si>
  <si>
    <t>Доля муниципальных органов управления агропромышленного комплекса, использующих информационные ресурсы в сфере управления агропромышленным комплексом</t>
  </si>
  <si>
    <t>Утверждение государственных заданий на оказание государственных услуг (выполнение работ) краевым государственным казенным учреждениям</t>
  </si>
  <si>
    <t>рублей</t>
  </si>
  <si>
    <t>Целевой показатель: обеспеченность сельскохозяйственных организаций кадрами</t>
  </si>
  <si>
    <t>Целевой показатель: доля молодых семей и молодых специалистов, проживающих в сельской местности и улучшивших жилищные условия, от общего количества изъявивших желание улучшить жилищные условия с государственной поддержкой</t>
  </si>
  <si>
    <t>2.1</t>
  </si>
  <si>
    <t>2.1.1</t>
  </si>
  <si>
    <t>Удельный вес работающих сельскохозяйственных потребительских кооперативов к общему числу зарегистрированных сельскохозяйственных кооперативов всех видов деятельности</t>
  </si>
  <si>
    <t>2.2</t>
  </si>
  <si>
    <t>Обеспеченность сельскохозяйственных организаций руководителями и специалистами, имеющими высшее или среднее профессиональное образование</t>
  </si>
  <si>
    <t>Обеспеченность сельскохозяйственных организаций рабочими, имеющими профессиональное образование</t>
  </si>
  <si>
    <t>2.3</t>
  </si>
  <si>
    <t>тыс. кв. метров</t>
  </si>
  <si>
    <t>тыс. мест</t>
  </si>
  <si>
    <t>Ед. измерения</t>
  </si>
  <si>
    <t>Весовой критерий</t>
  </si>
  <si>
    <t xml:space="preserve"> N  п/п</t>
  </si>
  <si>
    <t>Плановый период</t>
  </si>
  <si>
    <t>Информация о целевых показателях и показателях результативности государственной программы Красноярского края "Развитие сельского хозяйства и регулирование рынков сельскохозяйственной продукции, сырья и продовольствия"</t>
  </si>
  <si>
    <t>Доля исполненных бюджетных ассигнований, предусмотренных в программном виде</t>
  </si>
  <si>
    <t xml:space="preserve"> </t>
  </si>
  <si>
    <t>км</t>
  </si>
  <si>
    <t>Удельный вес отходов сельскохозяйственного производства, переработанного методами биотехнологии</t>
  </si>
  <si>
    <t>единица</t>
  </si>
  <si>
    <t>Год предшествующий отчетному году</t>
  </si>
  <si>
    <t xml:space="preserve"> Цель, целевые показатели, задачи,  показатели результативности</t>
  </si>
  <si>
    <t>Примечание (причины невыполнения показателей, выбор действий по преодолению)</t>
  </si>
  <si>
    <t xml:space="preserve">Целевой показатель: индекс производства продукции растениеводства в хозяйствах всех категорий (в сопоставимых ценах)         </t>
  </si>
  <si>
    <t>1.4</t>
  </si>
  <si>
    <t>1.6</t>
  </si>
  <si>
    <t>Целевой показатель: рентабельность сельскохозяйственных организаций (с учетом субсидий)</t>
  </si>
  <si>
    <t>1.7</t>
  </si>
  <si>
    <t>Целевой показатель: индекс производительности труда</t>
  </si>
  <si>
    <t>2</t>
  </si>
  <si>
    <t>Цель 1: повышение конкурентоспособности продукции сельского хозяйства, пищевой и перерабатывающей промышленности, производимой в крае, и обеспечение продовольственной безопасности региона</t>
  </si>
  <si>
    <t>Целевой показатель: количество высокопроизводительных рабочих мест</t>
  </si>
  <si>
    <t>Целевой показатель: среднемесячная заработная плата работников сельского хозяйства (без субъектов малого предпринимательства)</t>
  </si>
  <si>
    <t>тыс. единиц</t>
  </si>
  <si>
    <t>2.4</t>
  </si>
  <si>
    <t>2.5</t>
  </si>
  <si>
    <t>Цель 1. Обеспечение роста производства и повышение конкурентоспособности продукции растениеводства</t>
  </si>
  <si>
    <t>Валовой сбор зерновых и зернобобовых культур в хозяйствах всех категорий</t>
  </si>
  <si>
    <t>Валовой сбор картофеля в сельскохозяйственных организациях, крестьянских (фермерских) хозяйствах, включая индивидуальных предпринимателей</t>
  </si>
  <si>
    <t>Валовой сбор овощей открытого грунта в сельскохозяйственных организациях, крестьянских (фермерских) хозяйствах, включая индивидуальных предпринимателей</t>
  </si>
  <si>
    <t>Производство муки из зерновых культур, овощных и других растительных культур, смеси из них</t>
  </si>
  <si>
    <t>Производство крупы</t>
  </si>
  <si>
    <t>млн усл. банок</t>
  </si>
  <si>
    <t>тыс. гектаров</t>
  </si>
  <si>
    <t>гектаров</t>
  </si>
  <si>
    <t>Цель 2. Комплексное развитие и повышение эффективности производства животноводческой продукции и продуктов ее переработки</t>
  </si>
  <si>
    <t>Производство скота и птицы на убой в хозяйствах всех категорий (в живом весе)</t>
  </si>
  <si>
    <t>Производство молока в хозяйствах всех категорий</t>
  </si>
  <si>
    <t>Производство молока в сельскохозяйственных организациях, крестьянских (фермерских) хозяйствах, включая индивидуальных предпринимателей</t>
  </si>
  <si>
    <t>Поголовье северных оленей и маралов в сельскохозяйственных организациях, крестьянских (фермерских) хозяйствах, включая индивидуальных предпринимателей</t>
  </si>
  <si>
    <t>тыс. голов</t>
  </si>
  <si>
    <t>скота и птицы на убой (в живом весе) в хозяйствах всех категорий</t>
  </si>
  <si>
    <t>скота и птицы на убой (в живом весе) в сельскохозяйственных организациях</t>
  </si>
  <si>
    <t>мясо и мясопродукты (в пересчете на мясо)</t>
  </si>
  <si>
    <t>молоко и молокопродукты (в пересчете на молоко)</t>
  </si>
  <si>
    <t>Производство масла сливочного</t>
  </si>
  <si>
    <t>Поголовье крупного рогатого скота специализированных мясных пород и помесного скота, полученного от скрещивания со специализированными мясными породами, в сельскохозяйственных организациях, крестьянских (фермерских) хозяйствах, включая индивидуальных предпринимателей</t>
  </si>
  <si>
    <t>Подпрограмма "Развитие отраслей агропромышленного комплекса"</t>
  </si>
  <si>
    <t>Цель: обеспечение эпизоотического благополучия территории края</t>
  </si>
  <si>
    <t>Число проведенных профилактических вакцинаций животных против особо опасных болезней</t>
  </si>
  <si>
    <t>Цель: повышение инвестиционной привлекательности агропромышленного комплекса и финансовой устойчивости субъектов АПК</t>
  </si>
  <si>
    <t>Задача 2. Стимулирование ввода новых производственных мощностей в агропромышленном комплексе</t>
  </si>
  <si>
    <t>Цель: повышение эффективности и конкурентоспособности продукции сельского хозяйства и перерабатывающей промышленности за счет технической и технологической модернизации производства</t>
  </si>
  <si>
    <t>Цель: повышение продуктивности и устойчивости сельскохозяйственного производства и плодородия почв средствами мелиорации земель сельскохозяйственного назначения</t>
  </si>
  <si>
    <t>Подпрограмма "Развитие мелиорации земель сельскохозяйственного назначения"</t>
  </si>
  <si>
    <t>Ввод в эксплуатацию мелиорируемых земель за счет реконструкции, технического перевооружения и строительства новых мелиоративных систем, включая мелиоративные системы общего и индивидуального пользования</t>
  </si>
  <si>
    <t>Подпрограмма "Кадровое обеспечение агропромышленного комплекса"</t>
  </si>
  <si>
    <t>1</t>
  </si>
  <si>
    <t>чел.</t>
  </si>
  <si>
    <t>ед.</t>
  </si>
  <si>
    <t>2.6</t>
  </si>
  <si>
    <t>3.1</t>
  </si>
  <si>
    <t>Подпрограмма "Обеспечение реализации государственной программы и прочие мероприятия"</t>
  </si>
  <si>
    <t>3</t>
  </si>
  <si>
    <t>4</t>
  </si>
  <si>
    <t>5</t>
  </si>
  <si>
    <t>6</t>
  </si>
  <si>
    <t xml:space="preserve">Заместитель министра сельского хозяйства и торговли края                                                                           </t>
  </si>
  <si>
    <t>Подпрограмма "Техническая и технологическая модернизация"</t>
  </si>
  <si>
    <t>Целевой показатель: индекс производства напитков (в сопоставимых ценах)</t>
  </si>
  <si>
    <t>Целевой показатель: распологаемые ресурсы домашних хозяйств (в среднем на 1 члена домашнего хозяйства в месяц) в сельской местности</t>
  </si>
  <si>
    <t>Целевой показатель: среднемесячная  заработная плата работников в сфере производства пищевых продуктов</t>
  </si>
  <si>
    <t>Валовой сбор плодов и ягод в сельскохозяйственных организациях, крестьянских (фермерских) хозяйствах, включая индивидуальных предпринимателей</t>
  </si>
  <si>
    <t>Производство хлебобулочных изделий, обогащенных микронутриентами, и диетических хлебобулочных изделий</t>
  </si>
  <si>
    <t>тонн</t>
  </si>
  <si>
    <t>Объем реализованного семенного картофеля</t>
  </si>
  <si>
    <t>Объем семенного картофеля, направленного на посадку (посев) в целях размножения</t>
  </si>
  <si>
    <t>Доля площади, засеваемой элитными семенами, в общей площади посевов, занятой семенами сортов растений</t>
  </si>
  <si>
    <t>Производство изделий колбасных, включая изделия колбасные для детского питания</t>
  </si>
  <si>
    <t>Производство молока жидкого обработанного, включая молоко для детского питания</t>
  </si>
  <si>
    <t>Количество наименований (видов) пищевых продуктов, прошедших добровольную сертификацию</t>
  </si>
  <si>
    <t>Задача. Предупреждение возникновения и распространения заразных болезней животных, улучшение и стабилизация эпизоотической ситуации, касающейся в том числе африканской чумы свиней</t>
  </si>
  <si>
    <t>тыс. головообработок</t>
  </si>
  <si>
    <t>Задача 1. Увеличение объема кредитных ресурсов, привлекаемых в агропромышленный комплекс на цели модернизации и развития производства</t>
  </si>
  <si>
    <t>млн рублей</t>
  </si>
  <si>
    <t>Ввод новых и модернизированных площадей зимних теплиц в сельскохозяйственных организациях, крестьянских (фермерских) хозяйствах, включая индивидуальных предпринимателей</t>
  </si>
  <si>
    <t>в т.ч. на условиях софинансирования с федеральным бюджетом</t>
  </si>
  <si>
    <t>Л.И. Белецкая</t>
  </si>
  <si>
    <t>Подпрограмма "Обеспечение общих условий функционирования отраслей агропромышленного комплекса"</t>
  </si>
  <si>
    <t>Целевой показатель: индекс производства пищевых продуктов (в сопоставимых ценах)</t>
  </si>
  <si>
    <t>Валовой сбор овощей в зимних теплицах в сельскохозяйственных организациях, крестьянских (фермерских) хозяйствах, включая индивидуальных предпринимателей</t>
  </si>
  <si>
    <t xml:space="preserve">Численность товарного поголовья коров специализированных мясных пород в сельскохозяйственных организациях, крестьянских (фермерских) хозяйствах, включая индивидуальных предпринимателей </t>
  </si>
  <si>
    <t>-</t>
  </si>
  <si>
    <t>Площадь подготовки низкопродуктивной пашни (чистых паров)</t>
  </si>
  <si>
    <t>Племенное маточное поголовье сельскохозяйственных животных (в перерасчете на условные головы)</t>
  </si>
  <si>
    <t>Количество созданных новых постоянных рабочих мест</t>
  </si>
  <si>
    <t>человек</t>
  </si>
  <si>
    <t>Количество работников, зарегистрированных в Пенсионном фонде Российской Федерации, Фонде социального страхования Российской Федерации, принятых крестьянскими (фермерскими) хозяйствами в году получения грантов "Агростартап"</t>
  </si>
  <si>
    <t>Количество вновь созданных субъектов МСП в сельском хозяйстве, включая крестьянские (фермерские) хозяйства и сельскохозяйственные потребительские кооперативы</t>
  </si>
  <si>
    <t xml:space="preserve">Число проведенных профилактических вакцинаций животных против инфекционных заболеваний, за исключением особо опасных болезней животных </t>
  </si>
  <si>
    <t>Число проведенных диагностических исследований животных на выявление особо опасных болезней животных</t>
  </si>
  <si>
    <t>тыс. исследований</t>
  </si>
  <si>
    <t>Число проведенных диагностических исследований животных на инфекционные и инвазионные заболевания, за исключением особо опасных болезней животных</t>
  </si>
  <si>
    <t>Задача 3. Экспорт продукции АПК</t>
  </si>
  <si>
    <t>млн долл. США</t>
  </si>
  <si>
    <t>3.2</t>
  </si>
  <si>
    <t>3.3</t>
  </si>
  <si>
    <t>3.4</t>
  </si>
  <si>
    <t>Задача. Стимулирование приобретения субъектами агропромышленного комплекса края высокотехнологичных машин, оборудования и обеспечение технилогического присоединения к энергопринимающим устройствам</t>
  </si>
  <si>
    <t>Цель: укрепление кадрового потенциала агропромышленного комплекса  Красноярского края, в целях обеспечения его эффективного функционирования в современных условиях</t>
  </si>
  <si>
    <t>Задача 1. Поддержка развития и содержания инфраструктуры территорий некоммерческих товариществ</t>
  </si>
  <si>
    <t>Задача 2. Улучшение самообеспечения населения сельскохозяйственной продукцией, произведенной в некоммерческих товариществах</t>
  </si>
  <si>
    <t>Количество некоммерческих товариществ, улучшивших условия по электроснабжению, и (или) водоснабжению, и (или) дорогам</t>
  </si>
  <si>
    <t>Приложение № 10</t>
  </si>
  <si>
    <t>Подпрограмма "Стимулирование инвестиционной деятельности
в агропромышленном комплексе"</t>
  </si>
  <si>
    <t>Целевой показатель: индекс производства продукции сельского хозяйства в сельскохозяйственных организациях, крестьянских (фермерских) хозяйствах, включая индивидуальных предпринимателей (в сопоставимых ценах)</t>
  </si>
  <si>
    <t>Целевой показатель: индекс производства продукции растениеводства в сельскохозяйственных организациях, крестьянских (фермерских) хозяйствах, включая индивидуальных предпринимателей (в сопоставимых ценах)</t>
  </si>
  <si>
    <t>Целевой показатель: индекс производства продукции животноводства в сельскохозяйственных организациях, крестьянских (фермерских) хозяйствах, включая индивидуальных предпринимателей (в сопоставимых ценах)</t>
  </si>
  <si>
    <t>1.8</t>
  </si>
  <si>
    <t>1.9</t>
  </si>
  <si>
    <t>1.10</t>
  </si>
  <si>
    <t>Цель 2: Развитие сельских территорий, рост занятости и уровня жизни сельского населения</t>
  </si>
  <si>
    <t xml:space="preserve">Задача 1. Внедрение технологий производства, направленных на устойчивое развитие подотрасли растениеводства    </t>
  </si>
  <si>
    <t>в том числе на условиях софинансирования с федеральным бюджетом</t>
  </si>
  <si>
    <t>Валовой сбор масличных культур (за исключением рапса и сои) в сельскохозяйственных организациях, крестьянских (фермерских) хозяйствах, включая индивидуальных предпринимателей</t>
  </si>
  <si>
    <t>1.3.1</t>
  </si>
  <si>
    <t>1.4.1</t>
  </si>
  <si>
    <t>1.5.1</t>
  </si>
  <si>
    <t>Объем произведенного семенного картофеля</t>
  </si>
  <si>
    <t>1.11</t>
  </si>
  <si>
    <t>1.12</t>
  </si>
  <si>
    <t>Доля застрахованной посевной (посадочной) площади в общей посевной (посадочной) площади (в условных единицах площади) (процентов)</t>
  </si>
  <si>
    <t>Размер посевных площадей, занятых зерновыми, зернобобовыми, масличными и кормовыми сельскохозяйственными культурами в крае</t>
  </si>
  <si>
    <t>Задача 2. Повышение эффективности использования земель сельскохозяйственного назначения</t>
  </si>
  <si>
    <t>Задача 3 Совершенствование технологии производства продукции подотрасли животноводства</t>
  </si>
  <si>
    <t>3.5</t>
  </si>
  <si>
    <t>Прирост производства молока в сельскохозяйственных организациях, крестьянских (фермерских) хозяйствах, включая индивидуальных предпринимателей, за отчетный год по отношению к среднему за 5 лет, предшествующих текущему, объему производства молока</t>
  </si>
  <si>
    <t>3.6</t>
  </si>
  <si>
    <t>Производство яиц в хозяйствах всех категорий</t>
  </si>
  <si>
    <t>млн штук</t>
  </si>
  <si>
    <t>3.7</t>
  </si>
  <si>
    <t>Производство яиц в сельскохозяйственных организациях, крестьянских (фермерских) хозяйствах, включая индивидуальных предпринимателей</t>
  </si>
  <si>
    <t>3.8</t>
  </si>
  <si>
    <t>3.9</t>
  </si>
  <si>
    <t>3.10</t>
  </si>
  <si>
    <t>3.11</t>
  </si>
  <si>
    <t>Доля застрахованного поголовья сельскохозяйственных животных в общем поголовье сельскохозяйственных животных (процентов)</t>
  </si>
  <si>
    <t>3.12</t>
  </si>
  <si>
    <t>Объем производства продукции товарной аквакультуры, включая посадочный материал (годовое значение)</t>
  </si>
  <si>
    <t>3.13</t>
  </si>
  <si>
    <t>3.14</t>
  </si>
  <si>
    <t>4.1</t>
  </si>
  <si>
    <t>4.2</t>
  </si>
  <si>
    <t>Задача 5.  Улучшение качества производства и переработки основных видов сельскохозяйственной продукции, увеличение их экспортного потенциала</t>
  </si>
  <si>
    <t>5.1</t>
  </si>
  <si>
    <t>Производство масла подсолнечнего нерафинированного и его фракций</t>
  </si>
  <si>
    <t>5.2</t>
  </si>
  <si>
    <t>5.3</t>
  </si>
  <si>
    <t>5.4</t>
  </si>
  <si>
    <t>5.5</t>
  </si>
  <si>
    <t>5.6</t>
  </si>
  <si>
    <t>5.7</t>
  </si>
  <si>
    <t>5.8</t>
  </si>
  <si>
    <t>5.9</t>
  </si>
  <si>
    <t>Производство сыров и молокосодержащих продуктов с заменителем молочного жира, произведенных по технологии сыра</t>
  </si>
  <si>
    <t>Подпрограмма "Развитие малых форм хозяйствования и сельскохозяйственной кооперации"</t>
  </si>
  <si>
    <t>Цель: улучшение ресурсного потенциала малых форм хозяйствования, повышение уровня занятости и доходов сельского населения за счет создания и развития сети сельскохозяйственных потребительских кооперативов различного назначения</t>
  </si>
  <si>
    <t>Задача 1. Увеличение количества крестьянских (фермерских) хозяйств и обеспечение их развития</t>
  </si>
  <si>
    <t xml:space="preserve">Задача 2. Развитие сети сельскохозяйственных потребительских кооперативов по переработке и реализации сельскохозяйственной продукции и продуктов ее переработки, снабжению, обслуживанию, оказанию услуг и другим видам деятельности </t>
  </si>
  <si>
    <t>Количество сельскохозяйственных потребительских кооперативов, развивающих свою материально-техничесую базу с помощью грантовой поддержки</t>
  </si>
  <si>
    <t>Прирост объема сельскохозяйственной продукции, реализованной в отчетном году сельскохозяйственными потребительскими кооперативами, получившими грантовую поддержку, за последние пять лет (включая отчетный год), по отношению к предыдущему году</t>
  </si>
  <si>
    <t>Задача 3. Создание системы поддержки фермеров и развитие сельской кооперации</t>
  </si>
  <si>
    <t>Количество крестьянских (фермерских) хозяйств, получивших государственную поддержку, в том числе в рамках федерального проекта</t>
  </si>
  <si>
    <t>Количество крестьянских (фермерских) хозяйств, осуществляющих проекты создания и развития своих хозяйств с помощью грантовой поддержки</t>
  </si>
  <si>
    <t>Количество сельскохозяйственных потребительских кооперативов, получивших государственную поддержку, в том числе в рамках федерального проекта</t>
  </si>
  <si>
    <t>Количество вовлеченных в субъекты малого и среднего предпринимательства, осуществляющие деятельность в сфере сельского хозяйства, в том числе за счет средств государственной поддержки, в рамках федерального проекта "Создание системы поддержки фермеров и развитие сельской кооперации"</t>
  </si>
  <si>
    <t>Количество принятых членов сельскохозяйственных потребительских кооперативов (кроме кредитиных) из числа субъектов малого и среднего предпринимательства, включая личные подсобные хозяйства и крестьянские (фермерские) хозяйства, в году предоставления государственной поддержки</t>
  </si>
  <si>
    <t xml:space="preserve">Задача 4. Стимулирование увеличения дополнительных доходов и форм занятости сельского населения за счет развития несельскохозяйственных видов деятельности в сельской местности </t>
  </si>
  <si>
    <t>Прирост выручки от несельскохозяйственных видов деятельности в году, следующем за годом получения гранта, к году предоставления гранта</t>
  </si>
  <si>
    <t>Прирост объема производства продукции товароной аквакультуры в отчетном году, по отношению к предыдущему году в рамках инвестиционных проектов, реализуемых с государственной поддержкой</t>
  </si>
  <si>
    <t>тонна</t>
  </si>
  <si>
    <t>Объем введеных мощностей на объектах, реализуемых в рамках инвестиционных проектов, построенных (реконструированных, модернизированных) с государственной поддержкой</t>
  </si>
  <si>
    <t xml:space="preserve">Объем экспорта продукции АПК </t>
  </si>
  <si>
    <t>Задача. Восстановление мелиоративного фонда (мелиорируемые земли и мелиоративные системы)</t>
  </si>
  <si>
    <t>гектар</t>
  </si>
  <si>
    <t xml:space="preserve">Прирост объема производства продукции растениеводства на землях сельскохозяйственного назначения за счет реализации мероприятий подпрограммы </t>
  </si>
  <si>
    <t>Подпрограмма "Комплексное развитие сельских территорий"</t>
  </si>
  <si>
    <t xml:space="preserve">Цель: создание комфортных условий жизнедеятельности в сельской местности с целью укрепления кадрового потенциала сельских территорий </t>
  </si>
  <si>
    <t>Задача 1. Создание условий для обеспечения доступным и комфортным жильем сельского населения</t>
  </si>
  <si>
    <t>Количество граждан, проживающих на сельских территориях, улучшивших жилищные условия</t>
  </si>
  <si>
    <t>Объем ввода (приобретения) жилья для граждан, проживающих на сельских территориях, всего</t>
  </si>
  <si>
    <t>Задача 2. Создание условий для развития рынка труда (кадрового потенциала) на сельских территориях</t>
  </si>
  <si>
    <t>Количество сельскохозяйственных товаропроизводителей, заключивших ученические договоры</t>
  </si>
  <si>
    <t>Количество работников, заключивших ученические договоры с сельскохозяйственными товаропроизводителями</t>
  </si>
  <si>
    <t>Количество сельскохозяйственных товаропроизводителей, обеспечивших оплату труда и проживание студентов, привлеченных для прохождения производственной практики</t>
  </si>
  <si>
    <t>Количество студентов, обеспеченных оплатой труда и проживанием, привлеченных сельскохозяйственными товаропроизводителями для прохождения производственной практики</t>
  </si>
  <si>
    <t>Задача 3. Создание условий для создания и развитияинфраструктуры на сельских территориях</t>
  </si>
  <si>
    <t>Количество проектов по обустройству объектами инженерной инфраструктуры и благоустройству площадок, расположенных на сельских территориях, под компактную жилищную застройку</t>
  </si>
  <si>
    <t xml:space="preserve">Задача 4. Создание условий для развития транспортной инфраструктуры на сельских территориях </t>
  </si>
  <si>
    <t xml:space="preserve">Ввод в эксплуатацию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 </t>
  </si>
  <si>
    <t>Задача 5. Создание условий для благоустройства сельских территорий</t>
  </si>
  <si>
    <t>Количество реализованных общественно значимых проектов по благоустройству сельских территорий</t>
  </si>
  <si>
    <t>Количество органов местного самоуправления и (или) органов территориального общественного самоуправления реализовавших общественно значимые проекты по благоустройству сельских территорий</t>
  </si>
  <si>
    <t>Подпрограмма "Поддержка садоводства и огородничества"</t>
  </si>
  <si>
    <t xml:space="preserve">Цель: стимулирование ведения на территории Красноярского края садоводства и огородничества </t>
  </si>
  <si>
    <t>Количество некоммерческих товариществ, для которых будут проведены мероприятия по обеспечению подключения некоммерческих товариществ к источникам электроснабжения и (или) водоснабжения</t>
  </si>
  <si>
    <t>Цель: обеспечение эффективного, ответственного и прозрачного управления финансовыми ресурсами в рамках выполнения установленных функций и полномочий, повышение эффективности бюджетных расходов</t>
  </si>
  <si>
    <t>не менее 93</t>
  </si>
  <si>
    <t>Производство скота и птицы на убой в живом весе в сельскохозяйственных организациях, крестьянских (фермерских) хозяйствах, включая индивидуальных предпринимателей</t>
  </si>
  <si>
    <t>3,018</t>
  </si>
  <si>
    <t>104,5</t>
  </si>
  <si>
    <t>73,4</t>
  </si>
  <si>
    <t>99,9</t>
  </si>
  <si>
    <t>74,3</t>
  </si>
  <si>
    <t>13,3</t>
  </si>
  <si>
    <t>Объем остатка  ссудной задолженности по субсидируемым кредитам (займам) на 1 декабря отчетного года</t>
  </si>
  <si>
    <t>Фондовооруженность в производстве пищевых продуктов</t>
  </si>
  <si>
    <t>Объем производственной сельскохозяйственной продукции на площадях, введенных в эксплуатацию за счет реализации мероприятий подпрограммы</t>
  </si>
  <si>
    <t>тыс. тонн зерновых единиц</t>
  </si>
  <si>
    <t>Производство плодоовощных консервов</t>
  </si>
  <si>
    <t>5.10</t>
  </si>
  <si>
    <t>Валовой сбор зерновых и зернобобовых культур в сельскохозяйственных организациях, крестьянских (фермерских) хозяйствах, включая индивидуальных предпринимателей</t>
  </si>
  <si>
    <t xml:space="preserve">Целевой показатель: индекс производства продукции животноводства в хозяйствах всех категорий (в сопоставимых ценах)   </t>
  </si>
  <si>
    <t>Прирост объема сельскохозяйственной продукции, произведенной в отчетном году крестьянскими (фермерскими) хозяйствами, включая индивидуальных предпринимателей, получивших грантовую поддержку, за последние пять лет (включая отчетный год), по отношению к предыдущему году</t>
  </si>
  <si>
    <t>Отчетный год</t>
  </si>
  <si>
    <t>Показатель на 2020 год не запланирован.</t>
  </si>
  <si>
    <t>Снижение объемов производства картофеля в целом обусловлено неблагоприятными агрометеорологическими и гидрометеорологическими явлениями (условиями) в период уборочной кампании: переувлажнение почвы из-за продолжительных и проливных дождей почти на всей территории края; раннее образование снежного покрова высотой от 1 до 12 мм, в результате которых гибель посадочных площадей картофеля составила 66,0 га.</t>
  </si>
  <si>
    <t>Показатель по племенному маточному поголовью сельскохозяйственных животных, состоящих в стадах, которые зарегистрированы в государственном племенном регистре, был изменен на фактическое значение результата по получателям субсидий в 2020 году. Плановые значения результатов использования субсидии на 2021- 2023 годы скорректированы.</t>
  </si>
  <si>
    <t>Невыполнение показателя в связи с остановкой производства масла подсолнечного ООО «Ничкинское», по причине изменения структуры покупательского спроса.</t>
  </si>
  <si>
    <t>Невыполнение показателя связано с  высоким уровнем конкуренции на рынке продукции переработки зерна.</t>
  </si>
  <si>
    <r>
      <rPr>
        <sz val="10"/>
        <color theme="1"/>
        <rFont val="Times New Roman"/>
        <family val="1"/>
        <charset val="204"/>
      </rPr>
      <t>Невыполнение показателя в связи с изменением структуры покупательского спроса в виду высокого ценового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сигмента</t>
    </r>
    <r>
      <rPr>
        <sz val="14"/>
        <rFont val="Times New Roman"/>
        <family val="1"/>
        <charset val="204"/>
      </rPr>
      <t>.</t>
    </r>
  </si>
  <si>
    <t>Невыполнение связанно с изменением структуры покупательского спроса и сокращения объемов заявок от торговых организаций (ООО «КПК», ООО «Ярск»).</t>
  </si>
  <si>
    <t>В связи с не вступившими в силу изменениями в Порядок предоставления субсидии не приняты к субсидированию 3 кредитных договора.</t>
  </si>
  <si>
    <t>Снижение объема производства товарной  продукции аквакультуры в рамках реализации инвестиционных проектов произошло вследствие пожара, произошедшего в марте 2018 г. на производственном объекте ООО «Малтат», в результате которого значительно пострадали производственная база, оборудование и рыбное поголовье. Достижение запланированных показателей производства стало невозможным по причине того, что в 2020 году  в товарную группу должна была перейти рыба из закладок партий оплодотворенной икры 2017 года; данные партии в момент случившегося пожара погибли в большей своей части. в результате чего в 2020 г. объем производства товарной аквакультуры составил 761 тонну, в том числе осетровых -125 тонн (2018 год - 192 тонн, 2019 год - 226 тонн, 2020 год - 125 тонн).</t>
  </si>
  <si>
    <t>Инвестор (ООО "Тепличный комплекс "Сибирь") отказался от реализации инвестиционного проекта.</t>
  </si>
  <si>
    <t>Ожидается выполнение данного показателя. Уточненный  показатель будет  рассчитан на основе  информации Красноярскстата, которая выходит  в августе  месяце следующего года за отчетным.</t>
  </si>
  <si>
    <t>Введенные в эксплуатацию в 2019 году орошаемые земли ООО "Урожай" не использовались в производстве продукции, и использовались как чистый пар (221,88 га).</t>
  </si>
  <si>
    <t>Основная причина невыполнения планового показателя заключается в сокращении поголовья скота в хозяйствах населения  по итогам Всероссийской сельскохозяйственной переписи 2016 года, в связи с чем объемы производства скота  и птицы на убой (в живом весе) за 2016 год были скорректированы в сторону уменьшения за счет хозяйств населения  на 27,3 тыс. тонн (с 209,2 тыс. тонн на 181,9 тыс. тонн). На предложение министерства сельского хозяйства и торговли края  (письмо от 09.07.2020 № 21-20/2810) о корректировке показателя на 2020 год Министерство сельского хозяйства РФ ответило  отказом, так как уменьшение значений показателя для региона отразятся на верхнеуровневых индикаторах, что потребует пересогласования показателей с другими субъектами РФ.</t>
  </si>
  <si>
    <t xml:space="preserve">В связи с отказом от предоставления субсидии и расторжением соглашения администрации города Дивногорска с министерством сельского хозяйства и торговли края в декабре 2021 года. Отказ от субсидии обоснован тем, что в ходе проведения процедуры по отбору подрядной организации по проектированию линий электроснабжения, выполнения предпроектных работ, выяснилось отсутствие возможности строительства линий электроснабжения в связи со сложным рельефом, согласованием прокладки сетей с собственником электрических сетей  ПАО МРСК «Сибири» и проведения геодезических изысканий, вследствие чего возникло значительное удорожание проектных работ. 
В связи с отсутствием дополнительных средств местного бюджета в 2020 году выполнить мероприятия по разработке проектной документации в целях строительства объектов  электроснабжения к садоводческим некоммерческим товариществам в городском округе г. Дивногорску оказалось не возможным. </t>
  </si>
  <si>
    <t>Расчет показателя осуществляется на основании информации Красноярскстата,  которая выходит  в августе  месяце следующего года за отчетным.</t>
  </si>
  <si>
    <t>Невыполнение показателя в связи со "старением" работников отрасли - работники пенсионного возраста уходят на заслуженный отдых, а количество трудоустраивающейся молодежи не восполняет естественное выбытие кадров.</t>
  </si>
  <si>
    <t>Снижение посевных площадей обусловлено пересмотром субъектами АПК края структуры пашни в сторону увеличения доли паровых площадей.</t>
  </si>
  <si>
    <t>Причинами снижения являются падеж, потрава хищниками, выход граждан из членов производственных кооперативов с выводом поголовья,                  а также смена формы собственности с крестьянских (фермерских) хозяйств на личные подсобные хозяйства.</t>
  </si>
  <si>
    <t>Невыполнение показателя связано с последствиями пожара на производственном объекте ООО «Малтат» Балахтинского района.</t>
  </si>
  <si>
    <t>Связано со снижением производства скота и птицы (на убой в живом весе) против планового показателя.</t>
  </si>
  <si>
    <t>Доля регионального производства определяется как отношение суммы производства молока и запасов к ресурсам. Невыполнение показателя связано  с увеличением ресурсов молока, обусловленного увеличением объемов производства молока и увеличением запасов на начало 2020 года (увеличение запасов связано со снижением объемов вывоза молока).</t>
  </si>
  <si>
    <t>Невыполнение показателя из-за ассортиментного сдвига производства молочной продукции (увеличилось производство масла сливочного на  6,4%, сыра и продуктов сырных 16,1%).</t>
  </si>
  <si>
    <t xml:space="preserve">При внесении изменений в Постановление Правительства Красноярского края
от 30 сентября 2013 г. N 506-п "Об утверждении государственной программы Красноярского края
"Развитие сельского хозяйства и регулирование рынков
сельскохозяйственной продукции, сырья и продовольствия"  редакция от 17.11.2020 №791-п была допущена техническая ошибка (план 16 единиц).
</t>
  </si>
  <si>
    <t>Задача 4. Развитие племенного животноводства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</si>
</sst>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"/>
    <numFmt numFmtId="166" formatCode="0.000"/>
    <numFmt numFmtId="167" formatCode="#,##0.0"/>
    <numFmt numFmtId="168" formatCode="#,##0.000"/>
    <numFmt numFmtId="169" formatCode="0_ ;\-0\ "/>
    <numFmt numFmtId="170" formatCode="0.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2" borderId="0" xfId="0" applyFont="1" applyFill="1"/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3" fillId="2" borderId="1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justify" vertical="top"/>
    </xf>
    <xf numFmtId="0" fontId="6" fillId="2" borderId="1" xfId="0" applyFont="1" applyFill="1" applyBorder="1" applyAlignment="1">
      <alignment vertical="top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top"/>
    </xf>
    <xf numFmtId="0" fontId="6" fillId="2" borderId="0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166" fontId="3" fillId="2" borderId="4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top" wrapText="1"/>
    </xf>
    <xf numFmtId="167" fontId="3" fillId="2" borderId="4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/>
    <xf numFmtId="0" fontId="3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/>
    <xf numFmtId="166" fontId="9" fillId="2" borderId="1" xfId="0" applyNumberFormat="1" applyFont="1" applyFill="1" applyBorder="1" applyAlignment="1"/>
    <xf numFmtId="0" fontId="6" fillId="2" borderId="4" xfId="0" applyFont="1" applyFill="1" applyBorder="1" applyAlignment="1"/>
    <xf numFmtId="0" fontId="6" fillId="2" borderId="6" xfId="0" applyFont="1" applyFill="1" applyBorder="1" applyAlignment="1"/>
    <xf numFmtId="49" fontId="3" fillId="2" borderId="1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167" fontId="0" fillId="2" borderId="6" xfId="0" applyNumberForma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166" fontId="3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0" fillId="2" borderId="8" xfId="0" applyFill="1" applyBorder="1" applyAlignment="1">
      <alignment horizontal="center" vertical="center" wrapText="1"/>
    </xf>
    <xf numFmtId="166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166" fontId="0" fillId="2" borderId="6" xfId="0" applyNumberFormat="1" applyFill="1" applyBorder="1" applyAlignment="1">
      <alignment horizontal="center" vertical="center" wrapText="1"/>
    </xf>
    <xf numFmtId="168" fontId="3" fillId="2" borderId="4" xfId="0" applyNumberFormat="1" applyFont="1" applyFill="1" applyBorder="1" applyAlignment="1">
      <alignment horizontal="center" vertical="center" wrapText="1"/>
    </xf>
    <xf numFmtId="170" fontId="3" fillId="2" borderId="4" xfId="0" applyNumberFormat="1" applyFont="1" applyFill="1" applyBorder="1" applyAlignment="1">
      <alignment horizontal="center" vertical="center" wrapText="1"/>
    </xf>
    <xf numFmtId="170" fontId="0" fillId="2" borderId="6" xfId="0" applyNumberFormat="1" applyFill="1" applyBorder="1" applyAlignment="1">
      <alignment horizontal="center" vertical="center" wrapText="1"/>
    </xf>
    <xf numFmtId="167" fontId="3" fillId="2" borderId="6" xfId="0" applyNumberFormat="1" applyFont="1" applyFill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168" fontId="0" fillId="2" borderId="6" xfId="0" applyNumberForma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 wrapText="1"/>
    </xf>
    <xf numFmtId="165" fontId="0" fillId="2" borderId="6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/>
    <xf numFmtId="0" fontId="0" fillId="2" borderId="6" xfId="0" applyFill="1" applyBorder="1" applyAlignment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justify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15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justify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top" wrapText="1"/>
    </xf>
    <xf numFmtId="0" fontId="11" fillId="2" borderId="2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166" fontId="10" fillId="2" borderId="1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9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top"/>
    </xf>
    <xf numFmtId="49" fontId="3" fillId="2" borderId="7" xfId="0" applyNumberFormat="1" applyFont="1" applyFill="1" applyBorder="1" applyAlignment="1">
      <alignment vertical="top"/>
    </xf>
    <xf numFmtId="49" fontId="3" fillId="2" borderId="5" xfId="0" applyNumberFormat="1" applyFont="1" applyFill="1" applyBorder="1" applyAlignment="1">
      <alignment horizontal="justify" vertical="top" wrapText="1"/>
    </xf>
    <xf numFmtId="0" fontId="0" fillId="2" borderId="1" xfId="0" applyFill="1" applyBorder="1" applyAlignment="1">
      <alignment wrapText="1"/>
    </xf>
    <xf numFmtId="0" fontId="0" fillId="2" borderId="4" xfId="0" applyFill="1" applyBorder="1" applyAlignment="1">
      <alignment wrapText="1"/>
    </xf>
    <xf numFmtId="49" fontId="3" fillId="2" borderId="8" xfId="0" applyNumberFormat="1" applyFont="1" applyFill="1" applyBorder="1" applyAlignment="1">
      <alignment vertical="top"/>
    </xf>
    <xf numFmtId="49" fontId="3" fillId="2" borderId="8" xfId="0" applyNumberFormat="1" applyFont="1" applyFill="1" applyBorder="1" applyAlignment="1">
      <alignment horizontal="justify" vertical="top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166" fontId="9" fillId="2" borderId="1" xfId="0" applyNumberFormat="1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167" fontId="6" fillId="2" borderId="4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top"/>
    </xf>
    <xf numFmtId="0" fontId="11" fillId="2" borderId="2" xfId="0" applyFont="1" applyFill="1" applyBorder="1" applyAlignment="1"/>
    <xf numFmtId="0" fontId="11" fillId="2" borderId="6" xfId="0" applyFont="1" applyFill="1" applyBorder="1" applyAlignment="1"/>
    <xf numFmtId="1" fontId="3" fillId="2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0" fontId="0" fillId="2" borderId="4" xfId="0" applyFill="1" applyBorder="1" applyAlignment="1"/>
    <xf numFmtId="0" fontId="9" fillId="2" borderId="4" xfId="0" applyFont="1" applyFill="1" applyBorder="1" applyAlignment="1">
      <alignment vertical="top" wrapText="1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justify" vertical="top" wrapText="1"/>
    </xf>
    <xf numFmtId="166" fontId="6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justify" vertical="top" wrapText="1"/>
    </xf>
    <xf numFmtId="0" fontId="6" fillId="2" borderId="7" xfId="0" applyFont="1" applyFill="1" applyBorder="1" applyAlignment="1">
      <alignment horizontal="center" vertical="center"/>
    </xf>
    <xf numFmtId="166" fontId="0" fillId="2" borderId="8" xfId="0" applyNumberFormat="1" applyFill="1" applyBorder="1" applyAlignment="1">
      <alignment horizontal="center" vertical="center"/>
    </xf>
    <xf numFmtId="166" fontId="6" fillId="2" borderId="4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2" borderId="8" xfId="0" applyFill="1" applyBorder="1" applyAlignment="1">
      <alignment horizontal="justify" vertical="top" wrapText="1"/>
    </xf>
    <xf numFmtId="49" fontId="6" fillId="2" borderId="7" xfId="0" applyNumberFormat="1" applyFont="1" applyFill="1" applyBorder="1" applyAlignment="1">
      <alignment horizontal="justify" vertical="top" wrapText="1"/>
    </xf>
    <xf numFmtId="0" fontId="0" fillId="2" borderId="7" xfId="0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justify" vertical="top" wrapText="1"/>
    </xf>
    <xf numFmtId="49" fontId="6" fillId="2" borderId="8" xfId="0" applyNumberFormat="1" applyFont="1" applyFill="1" applyBorder="1" applyAlignment="1">
      <alignment horizontal="justify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66" fontId="9" fillId="2" borderId="1" xfId="0" applyNumberFormat="1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top" wrapText="1"/>
    </xf>
    <xf numFmtId="0" fontId="6" fillId="2" borderId="2" xfId="0" applyFont="1" applyFill="1" applyBorder="1" applyAlignment="1"/>
    <xf numFmtId="0" fontId="6" fillId="2" borderId="6" xfId="0" applyFont="1" applyFill="1" applyBorder="1" applyAlignment="1"/>
    <xf numFmtId="0" fontId="3" fillId="2" borderId="4" xfId="0" applyFont="1" applyFill="1" applyBorder="1" applyAlignment="1">
      <alignment vertical="top" wrapText="1"/>
    </xf>
    <xf numFmtId="0" fontId="6" fillId="2" borderId="2" xfId="0" applyFont="1" applyFill="1" applyBorder="1" applyAlignment="1"/>
    <xf numFmtId="166" fontId="9" fillId="2" borderId="2" xfId="0" applyNumberFormat="1" applyFont="1" applyFill="1" applyBorder="1" applyAlignment="1"/>
    <xf numFmtId="0" fontId="8" fillId="2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right"/>
    </xf>
    <xf numFmtId="166" fontId="2" fillId="2" borderId="0" xfId="0" applyNumberFormat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/>
    <xf numFmtId="0" fontId="3" fillId="2" borderId="0" xfId="0" applyFont="1" applyFill="1" applyAlignment="1">
      <alignment horizontal="justify"/>
    </xf>
    <xf numFmtId="166" fontId="12" fillId="2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tabSelected="1" view="pageBreakPreview" zoomScale="80" zoomScaleNormal="90" zoomScaleSheetLayoutView="80" workbookViewId="0">
      <pane xSplit="10" ySplit="7" topLeftCell="K168" activePane="bottomRight" state="frozen"/>
      <selection pane="topRight" activeCell="K1" sqref="K1"/>
      <selection pane="bottomLeft" activeCell="A8" sqref="A8"/>
      <selection pane="bottomRight" activeCell="P121" sqref="P121"/>
    </sheetView>
  </sheetViews>
  <sheetFormatPr defaultColWidth="9.140625" defaultRowHeight="15" x14ac:dyDescent="0.25"/>
  <cols>
    <col min="1" max="1" width="7.85546875" style="6" customWidth="1"/>
    <col min="2" max="2" width="29.140625" style="6" customWidth="1"/>
    <col min="3" max="3" width="16.140625" style="7" customWidth="1"/>
    <col min="4" max="4" width="8.28515625" style="6" customWidth="1"/>
    <col min="5" max="5" width="6.7109375" style="6" customWidth="1"/>
    <col min="6" max="6" width="7.42578125" style="6" customWidth="1"/>
    <col min="7" max="7" width="10.85546875" style="6" customWidth="1"/>
    <col min="8" max="8" width="10.28515625" style="6" customWidth="1"/>
    <col min="9" max="9" width="11" style="6" customWidth="1"/>
    <col min="10" max="10" width="10.85546875" style="6" customWidth="1"/>
    <col min="11" max="11" width="57.140625" style="6" customWidth="1"/>
    <col min="12" max="13" width="9.140625" style="1" customWidth="1"/>
    <col min="14" max="16384" width="9.140625" style="1"/>
  </cols>
  <sheetData>
    <row r="1" spans="1:11" x14ac:dyDescent="0.25">
      <c r="K1" s="8" t="s">
        <v>155</v>
      </c>
    </row>
    <row r="2" spans="1:11" ht="48" customHeight="1" x14ac:dyDescent="0.25">
      <c r="B2" s="9" t="s">
        <v>46</v>
      </c>
      <c r="C2" s="9"/>
      <c r="D2" s="9"/>
      <c r="E2" s="9"/>
      <c r="F2" s="9"/>
      <c r="G2" s="9"/>
      <c r="H2" s="9"/>
      <c r="I2" s="9"/>
      <c r="J2" s="9"/>
      <c r="K2" s="9"/>
    </row>
    <row r="3" spans="1:11" ht="38.25" customHeight="1" x14ac:dyDescent="0.25">
      <c r="A3" s="10" t="s">
        <v>44</v>
      </c>
      <c r="B3" s="10" t="s">
        <v>53</v>
      </c>
      <c r="C3" s="11" t="s">
        <v>42</v>
      </c>
      <c r="D3" s="10" t="s">
        <v>43</v>
      </c>
      <c r="E3" s="12" t="s">
        <v>52</v>
      </c>
      <c r="F3" s="12"/>
      <c r="G3" s="13" t="s">
        <v>266</v>
      </c>
      <c r="H3" s="13"/>
      <c r="I3" s="10" t="s">
        <v>45</v>
      </c>
      <c r="J3" s="10"/>
      <c r="K3" s="10" t="s">
        <v>54</v>
      </c>
    </row>
    <row r="4" spans="1:11" ht="26.25" customHeight="1" x14ac:dyDescent="0.25">
      <c r="A4" s="10"/>
      <c r="B4" s="10"/>
      <c r="C4" s="11"/>
      <c r="D4" s="10"/>
      <c r="E4" s="14">
        <v>2019</v>
      </c>
      <c r="F4" s="14"/>
      <c r="G4" s="15">
        <v>2020</v>
      </c>
      <c r="H4" s="16"/>
      <c r="I4" s="10">
        <v>2021</v>
      </c>
      <c r="J4" s="10">
        <v>2022</v>
      </c>
      <c r="K4" s="10"/>
    </row>
    <row r="5" spans="1:11" ht="15" customHeight="1" x14ac:dyDescent="0.25">
      <c r="A5" s="10"/>
      <c r="B5" s="10"/>
      <c r="C5" s="11"/>
      <c r="D5" s="10"/>
      <c r="E5" s="17" t="s">
        <v>0</v>
      </c>
      <c r="F5" s="18"/>
      <c r="G5" s="19" t="s">
        <v>1</v>
      </c>
      <c r="H5" s="19" t="s">
        <v>0</v>
      </c>
      <c r="I5" s="20"/>
      <c r="J5" s="10"/>
      <c r="K5" s="10"/>
    </row>
    <row r="6" spans="1:11" s="2" customFormat="1" ht="28.5" customHeight="1" x14ac:dyDescent="0.25">
      <c r="A6" s="21">
        <v>1</v>
      </c>
      <c r="B6" s="22" t="s">
        <v>62</v>
      </c>
      <c r="C6" s="23"/>
      <c r="D6" s="23"/>
      <c r="E6" s="23"/>
      <c r="F6" s="23"/>
      <c r="G6" s="23"/>
      <c r="H6" s="23"/>
      <c r="I6" s="23"/>
      <c r="J6" s="23"/>
      <c r="K6" s="23"/>
    </row>
    <row r="7" spans="1:11" s="3" customFormat="1" ht="54.75" customHeight="1" x14ac:dyDescent="0.25">
      <c r="A7" s="24" t="s">
        <v>6</v>
      </c>
      <c r="B7" s="25" t="s">
        <v>2</v>
      </c>
      <c r="C7" s="26" t="s">
        <v>3</v>
      </c>
      <c r="D7" s="27" t="s">
        <v>4</v>
      </c>
      <c r="E7" s="28">
        <v>104.5</v>
      </c>
      <c r="F7" s="18"/>
      <c r="G7" s="29">
        <v>100.5</v>
      </c>
      <c r="H7" s="29">
        <v>108.7</v>
      </c>
      <c r="I7" s="30">
        <v>101.4</v>
      </c>
      <c r="J7" s="30">
        <v>100.5</v>
      </c>
      <c r="K7" s="25"/>
    </row>
    <row r="8" spans="1:11" s="3" customFormat="1" ht="118.5" customHeight="1" x14ac:dyDescent="0.25">
      <c r="A8" s="31" t="s">
        <v>11</v>
      </c>
      <c r="B8" s="32" t="s">
        <v>157</v>
      </c>
      <c r="C8" s="33" t="s">
        <v>3</v>
      </c>
      <c r="D8" s="27" t="s">
        <v>4</v>
      </c>
      <c r="E8" s="28" t="s">
        <v>134</v>
      </c>
      <c r="F8" s="18"/>
      <c r="G8" s="29">
        <v>100.9</v>
      </c>
      <c r="H8" s="29">
        <v>114.7</v>
      </c>
      <c r="I8" s="30">
        <v>101.2</v>
      </c>
      <c r="J8" s="30">
        <v>100.9</v>
      </c>
      <c r="K8" s="34"/>
    </row>
    <row r="9" spans="1:11" ht="69.75" customHeight="1" x14ac:dyDescent="0.25">
      <c r="A9" s="35" t="s">
        <v>19</v>
      </c>
      <c r="B9" s="36" t="s">
        <v>55</v>
      </c>
      <c r="C9" s="33" t="s">
        <v>3</v>
      </c>
      <c r="D9" s="19" t="s">
        <v>4</v>
      </c>
      <c r="E9" s="37">
        <v>110.8</v>
      </c>
      <c r="F9" s="16"/>
      <c r="G9" s="29">
        <v>100.4</v>
      </c>
      <c r="H9" s="29">
        <v>115.4</v>
      </c>
      <c r="I9" s="29">
        <v>102.6</v>
      </c>
      <c r="J9" s="29">
        <v>100.3</v>
      </c>
      <c r="K9" s="38"/>
    </row>
    <row r="10" spans="1:11" ht="118.5" customHeight="1" x14ac:dyDescent="0.25">
      <c r="A10" s="35" t="s">
        <v>56</v>
      </c>
      <c r="B10" s="39" t="s">
        <v>158</v>
      </c>
      <c r="C10" s="33" t="s">
        <v>3</v>
      </c>
      <c r="D10" s="19" t="s">
        <v>4</v>
      </c>
      <c r="E10" s="37" t="s">
        <v>134</v>
      </c>
      <c r="F10" s="16"/>
      <c r="G10" s="29">
        <v>101.4</v>
      </c>
      <c r="H10" s="29">
        <v>121.4</v>
      </c>
      <c r="I10" s="29">
        <v>101.4</v>
      </c>
      <c r="J10" s="29">
        <v>101.3</v>
      </c>
      <c r="K10" s="38"/>
    </row>
    <row r="11" spans="1:11" ht="52.5" customHeight="1" x14ac:dyDescent="0.25">
      <c r="A11" s="35" t="s">
        <v>24</v>
      </c>
      <c r="B11" s="36" t="s">
        <v>264</v>
      </c>
      <c r="C11" s="33" t="s">
        <v>3</v>
      </c>
      <c r="D11" s="19" t="s">
        <v>4</v>
      </c>
      <c r="E11" s="37">
        <v>100.3</v>
      </c>
      <c r="F11" s="16"/>
      <c r="G11" s="29">
        <v>100.6</v>
      </c>
      <c r="H11" s="29">
        <v>103.5</v>
      </c>
      <c r="I11" s="29">
        <v>100.6</v>
      </c>
      <c r="J11" s="29">
        <v>100.6</v>
      </c>
      <c r="K11" s="40"/>
    </row>
    <row r="12" spans="1:11" ht="120" customHeight="1" x14ac:dyDescent="0.25">
      <c r="A12" s="35" t="s">
        <v>57</v>
      </c>
      <c r="B12" s="25" t="s">
        <v>159</v>
      </c>
      <c r="C12" s="33" t="s">
        <v>3</v>
      </c>
      <c r="D12" s="19" t="s">
        <v>4</v>
      </c>
      <c r="E12" s="37" t="s">
        <v>134</v>
      </c>
      <c r="F12" s="16"/>
      <c r="G12" s="29">
        <v>100.4</v>
      </c>
      <c r="H12" s="29">
        <v>108</v>
      </c>
      <c r="I12" s="29">
        <v>101</v>
      </c>
      <c r="J12" s="29">
        <v>100.4</v>
      </c>
      <c r="K12" s="40"/>
    </row>
    <row r="13" spans="1:11" ht="56.25" customHeight="1" x14ac:dyDescent="0.25">
      <c r="A13" s="35" t="s">
        <v>59</v>
      </c>
      <c r="B13" s="36" t="s">
        <v>131</v>
      </c>
      <c r="C13" s="33" t="s">
        <v>3</v>
      </c>
      <c r="D13" s="19" t="s">
        <v>4</v>
      </c>
      <c r="E13" s="37">
        <v>101.7</v>
      </c>
      <c r="F13" s="16"/>
      <c r="G13" s="29">
        <v>100.8</v>
      </c>
      <c r="H13" s="19">
        <v>102.6</v>
      </c>
      <c r="I13" s="29">
        <v>100.9</v>
      </c>
      <c r="J13" s="29">
        <v>100.9</v>
      </c>
      <c r="K13" s="25"/>
    </row>
    <row r="14" spans="1:11" ht="56.25" customHeight="1" x14ac:dyDescent="0.25">
      <c r="A14" s="35" t="s">
        <v>160</v>
      </c>
      <c r="B14" s="36" t="s">
        <v>111</v>
      </c>
      <c r="C14" s="33" t="s">
        <v>3</v>
      </c>
      <c r="D14" s="19" t="s">
        <v>4</v>
      </c>
      <c r="E14" s="37">
        <v>91.9</v>
      </c>
      <c r="F14" s="16"/>
      <c r="G14" s="29">
        <v>100.3</v>
      </c>
      <c r="H14" s="19">
        <v>103.8</v>
      </c>
      <c r="I14" s="29">
        <v>100.7</v>
      </c>
      <c r="J14" s="29">
        <v>100.7</v>
      </c>
      <c r="K14" s="25"/>
    </row>
    <row r="15" spans="1:11" ht="66.599999999999994" customHeight="1" x14ac:dyDescent="0.25">
      <c r="A15" s="35" t="s">
        <v>161</v>
      </c>
      <c r="B15" s="36" t="s">
        <v>58</v>
      </c>
      <c r="C15" s="41" t="s">
        <v>5</v>
      </c>
      <c r="D15" s="27" t="s">
        <v>4</v>
      </c>
      <c r="E15" s="37">
        <v>18.399999999999999</v>
      </c>
      <c r="F15" s="16"/>
      <c r="G15" s="29">
        <v>17.5</v>
      </c>
      <c r="H15" s="29">
        <v>25</v>
      </c>
      <c r="I15" s="29">
        <v>17.600000000000001</v>
      </c>
      <c r="J15" s="29">
        <v>17.8</v>
      </c>
      <c r="K15" s="42"/>
    </row>
    <row r="16" spans="1:11" ht="45" customHeight="1" x14ac:dyDescent="0.25">
      <c r="A16" s="35" t="s">
        <v>162</v>
      </c>
      <c r="B16" s="36" t="s">
        <v>60</v>
      </c>
      <c r="C16" s="33" t="s">
        <v>3</v>
      </c>
      <c r="D16" s="27" t="s">
        <v>4</v>
      </c>
      <c r="E16" s="37">
        <v>103.4</v>
      </c>
      <c r="F16" s="16"/>
      <c r="G16" s="29">
        <v>100.6</v>
      </c>
      <c r="H16" s="29">
        <v>100.6</v>
      </c>
      <c r="I16" s="29">
        <v>101.6</v>
      </c>
      <c r="J16" s="29">
        <v>100.7</v>
      </c>
      <c r="K16" s="43" t="s">
        <v>281</v>
      </c>
    </row>
    <row r="17" spans="1:11" ht="19.5" customHeight="1" x14ac:dyDescent="0.25">
      <c r="A17" s="44" t="s">
        <v>61</v>
      </c>
      <c r="B17" s="45" t="s">
        <v>163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ht="52.5" customHeight="1" x14ac:dyDescent="0.25">
      <c r="A18" s="35" t="s">
        <v>33</v>
      </c>
      <c r="B18" s="36" t="s">
        <v>63</v>
      </c>
      <c r="C18" s="33" t="s">
        <v>65</v>
      </c>
      <c r="D18" s="27" t="s">
        <v>4</v>
      </c>
      <c r="E18" s="47">
        <v>0.32800000000000001</v>
      </c>
      <c r="F18" s="16"/>
      <c r="G18" s="48">
        <v>0.20899999999999999</v>
      </c>
      <c r="H18" s="48">
        <v>0.20899999999999999</v>
      </c>
      <c r="I18" s="48">
        <v>0.21199999999999999</v>
      </c>
      <c r="J18" s="48">
        <v>0.215</v>
      </c>
      <c r="K18" s="49"/>
    </row>
    <row r="19" spans="1:11" ht="66" customHeight="1" x14ac:dyDescent="0.25">
      <c r="A19" s="35" t="s">
        <v>36</v>
      </c>
      <c r="B19" s="36" t="s">
        <v>112</v>
      </c>
      <c r="C19" s="33" t="s">
        <v>30</v>
      </c>
      <c r="D19" s="27" t="s">
        <v>4</v>
      </c>
      <c r="E19" s="50">
        <v>25855.599999999999</v>
      </c>
      <c r="F19" s="16"/>
      <c r="G19" s="29" t="s">
        <v>134</v>
      </c>
      <c r="H19" s="48"/>
      <c r="I19" s="29" t="s">
        <v>134</v>
      </c>
      <c r="J19" s="29" t="s">
        <v>134</v>
      </c>
      <c r="K19" s="43" t="s">
        <v>267</v>
      </c>
    </row>
    <row r="20" spans="1:11" ht="65.25" customHeight="1" x14ac:dyDescent="0.25">
      <c r="A20" s="35" t="s">
        <v>39</v>
      </c>
      <c r="B20" s="36" t="s">
        <v>64</v>
      </c>
      <c r="C20" s="33" t="s">
        <v>30</v>
      </c>
      <c r="D20" s="27" t="s">
        <v>4</v>
      </c>
      <c r="E20" s="50">
        <v>28735.599999999999</v>
      </c>
      <c r="F20" s="16"/>
      <c r="G20" s="51">
        <v>27563.4</v>
      </c>
      <c r="H20" s="51">
        <v>33062.6</v>
      </c>
      <c r="I20" s="51">
        <v>28721.1</v>
      </c>
      <c r="J20" s="51">
        <v>29956.1</v>
      </c>
      <c r="K20" s="43"/>
    </row>
    <row r="21" spans="1:11" ht="69.75" customHeight="1" x14ac:dyDescent="0.25">
      <c r="A21" s="35" t="s">
        <v>66</v>
      </c>
      <c r="B21" s="36" t="s">
        <v>113</v>
      </c>
      <c r="C21" s="33" t="s">
        <v>30</v>
      </c>
      <c r="D21" s="27" t="s">
        <v>4</v>
      </c>
      <c r="E21" s="50">
        <v>29682.1</v>
      </c>
      <c r="F21" s="16"/>
      <c r="G21" s="51">
        <v>28970.6</v>
      </c>
      <c r="H21" s="51">
        <v>31318.1</v>
      </c>
      <c r="I21" s="51">
        <v>30419.1</v>
      </c>
      <c r="J21" s="51">
        <v>31940.1</v>
      </c>
      <c r="K21" s="52"/>
    </row>
    <row r="22" spans="1:11" ht="55.9" customHeight="1" x14ac:dyDescent="0.25">
      <c r="A22" s="35" t="s">
        <v>67</v>
      </c>
      <c r="B22" s="36" t="s">
        <v>31</v>
      </c>
      <c r="C22" s="33" t="s">
        <v>5</v>
      </c>
      <c r="D22" s="27" t="s">
        <v>4</v>
      </c>
      <c r="E22" s="53">
        <v>93.2</v>
      </c>
      <c r="F22" s="16"/>
      <c r="G22" s="33">
        <v>93.25</v>
      </c>
      <c r="H22" s="33">
        <v>91.5</v>
      </c>
      <c r="I22" s="33">
        <v>93.25</v>
      </c>
      <c r="J22" s="33">
        <v>93.25</v>
      </c>
      <c r="K22" s="25" t="s">
        <v>282</v>
      </c>
    </row>
    <row r="23" spans="1:11" ht="105" customHeight="1" x14ac:dyDescent="0.25">
      <c r="A23" s="35" t="s">
        <v>102</v>
      </c>
      <c r="B23" s="36" t="s">
        <v>32</v>
      </c>
      <c r="C23" s="33" t="s">
        <v>5</v>
      </c>
      <c r="D23" s="27" t="s">
        <v>4</v>
      </c>
      <c r="E23" s="37">
        <v>23.7</v>
      </c>
      <c r="F23" s="16"/>
      <c r="G23" s="29">
        <v>11.4</v>
      </c>
      <c r="H23" s="29">
        <v>13.3</v>
      </c>
      <c r="I23" s="29">
        <v>11.4</v>
      </c>
      <c r="J23" s="29">
        <v>11.4</v>
      </c>
      <c r="K23" s="43"/>
    </row>
    <row r="24" spans="1:11" ht="18" customHeight="1" x14ac:dyDescent="0.25">
      <c r="A24" s="35"/>
      <c r="B24" s="54" t="s">
        <v>89</v>
      </c>
      <c r="C24" s="55"/>
      <c r="D24" s="55"/>
      <c r="E24" s="55"/>
      <c r="F24" s="55"/>
      <c r="G24" s="55"/>
      <c r="H24" s="55"/>
      <c r="I24" s="55"/>
      <c r="J24" s="55"/>
      <c r="K24" s="55"/>
    </row>
    <row r="25" spans="1:11" ht="15.75" customHeight="1" x14ac:dyDescent="0.25">
      <c r="A25" s="35"/>
      <c r="B25" s="56" t="s">
        <v>68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1:11" ht="15.75" hidden="1" customHeight="1" x14ac:dyDescent="0.25">
      <c r="A26" s="35"/>
      <c r="B26" s="36"/>
      <c r="C26" s="57"/>
      <c r="D26" s="58">
        <f>D27+D44+D51+D72+D75</f>
        <v>0.48600000000000004</v>
      </c>
      <c r="E26" s="59"/>
      <c r="F26" s="60"/>
      <c r="G26" s="57"/>
      <c r="H26" s="57"/>
      <c r="I26" s="57"/>
      <c r="J26" s="57"/>
      <c r="K26" s="57"/>
    </row>
    <row r="27" spans="1:11" s="4" customFormat="1" ht="55.5" customHeight="1" x14ac:dyDescent="0.25">
      <c r="A27" s="61"/>
      <c r="B27" s="62" t="s">
        <v>164</v>
      </c>
      <c r="C27" s="62"/>
      <c r="D27" s="63">
        <f>SUM(D29:D43)</f>
        <v>0.13</v>
      </c>
      <c r="E27" s="64"/>
      <c r="F27" s="65"/>
      <c r="G27" s="62"/>
      <c r="H27" s="62"/>
      <c r="I27" s="62"/>
      <c r="J27" s="62"/>
      <c r="K27" s="62"/>
    </row>
    <row r="28" spans="1:11" ht="47.45" customHeight="1" x14ac:dyDescent="0.25">
      <c r="A28" s="35" t="s">
        <v>6</v>
      </c>
      <c r="B28" s="36" t="s">
        <v>69</v>
      </c>
      <c r="C28" s="33" t="s">
        <v>18</v>
      </c>
      <c r="D28" s="48"/>
      <c r="E28" s="50">
        <v>2182.3000000000002</v>
      </c>
      <c r="F28" s="66"/>
      <c r="G28" s="67" t="s">
        <v>134</v>
      </c>
      <c r="H28" s="19" t="s">
        <v>134</v>
      </c>
      <c r="I28" s="67" t="s">
        <v>134</v>
      </c>
      <c r="J28" s="67" t="s">
        <v>134</v>
      </c>
      <c r="K28" s="43" t="s">
        <v>267</v>
      </c>
    </row>
    <row r="29" spans="1:11" ht="90.75" customHeight="1" x14ac:dyDescent="0.25">
      <c r="A29" s="35" t="s">
        <v>11</v>
      </c>
      <c r="B29" s="36" t="s">
        <v>263</v>
      </c>
      <c r="C29" s="68" t="s">
        <v>18</v>
      </c>
      <c r="D29" s="69">
        <v>0.02</v>
      </c>
      <c r="E29" s="37" t="s">
        <v>134</v>
      </c>
      <c r="F29" s="16"/>
      <c r="G29" s="51">
        <v>2341.6999999999998</v>
      </c>
      <c r="H29" s="51">
        <v>2661.5140000000001</v>
      </c>
      <c r="I29" s="33">
        <v>2424.7199999999998</v>
      </c>
      <c r="J29" s="33">
        <v>2433.87</v>
      </c>
      <c r="K29" s="70"/>
    </row>
    <row r="30" spans="1:11" ht="44.25" customHeight="1" x14ac:dyDescent="0.25">
      <c r="A30" s="35" t="s">
        <v>12</v>
      </c>
      <c r="B30" s="36" t="s">
        <v>165</v>
      </c>
      <c r="C30" s="71"/>
      <c r="D30" s="72"/>
      <c r="E30" s="37" t="s">
        <v>134</v>
      </c>
      <c r="F30" s="16"/>
      <c r="G30" s="51">
        <v>1263.4000000000001</v>
      </c>
      <c r="H30" s="51">
        <v>1275.009</v>
      </c>
      <c r="I30" s="33">
        <v>2424.7199999999998</v>
      </c>
      <c r="J30" s="33">
        <v>2433.87</v>
      </c>
      <c r="K30" s="73"/>
    </row>
    <row r="31" spans="1:11" ht="80.25" customHeight="1" x14ac:dyDescent="0.25">
      <c r="A31" s="35" t="s">
        <v>19</v>
      </c>
      <c r="B31" s="36" t="s">
        <v>166</v>
      </c>
      <c r="C31" s="74" t="s">
        <v>18</v>
      </c>
      <c r="D31" s="69">
        <v>1.4999999999999999E-2</v>
      </c>
      <c r="E31" s="37" t="s">
        <v>134</v>
      </c>
      <c r="F31" s="16"/>
      <c r="G31" s="29">
        <v>1.2</v>
      </c>
      <c r="H31" s="29">
        <v>1.552</v>
      </c>
      <c r="I31" s="33">
        <v>2</v>
      </c>
      <c r="J31" s="33">
        <v>1.6</v>
      </c>
      <c r="K31" s="70"/>
    </row>
    <row r="32" spans="1:11" ht="44.25" customHeight="1" x14ac:dyDescent="0.25">
      <c r="A32" s="35" t="s">
        <v>167</v>
      </c>
      <c r="B32" s="36" t="s">
        <v>165</v>
      </c>
      <c r="C32" s="75"/>
      <c r="D32" s="72"/>
      <c r="E32" s="37" t="s">
        <v>134</v>
      </c>
      <c r="F32" s="16"/>
      <c r="G32" s="33">
        <v>0.36</v>
      </c>
      <c r="H32" s="33">
        <v>0.36</v>
      </c>
      <c r="I32" s="33">
        <v>2</v>
      </c>
      <c r="J32" s="33">
        <v>1.6</v>
      </c>
      <c r="K32" s="73"/>
    </row>
    <row r="33" spans="1:11" ht="106.5" customHeight="1" x14ac:dyDescent="0.25">
      <c r="A33" s="35" t="s">
        <v>56</v>
      </c>
      <c r="B33" s="36" t="s">
        <v>70</v>
      </c>
      <c r="C33" s="68" t="s">
        <v>9</v>
      </c>
      <c r="D33" s="69">
        <v>0.02</v>
      </c>
      <c r="E33" s="53">
        <v>106.773</v>
      </c>
      <c r="F33" s="16"/>
      <c r="G33" s="33">
        <v>103.7</v>
      </c>
      <c r="H33" s="33">
        <v>95.94</v>
      </c>
      <c r="I33" s="76">
        <v>103.7</v>
      </c>
      <c r="J33" s="29">
        <v>103.7</v>
      </c>
      <c r="K33" s="43" t="s">
        <v>268</v>
      </c>
    </row>
    <row r="34" spans="1:11" ht="42" customHeight="1" x14ac:dyDescent="0.25">
      <c r="A34" s="35" t="s">
        <v>168</v>
      </c>
      <c r="B34" s="36" t="s">
        <v>165</v>
      </c>
      <c r="C34" s="71"/>
      <c r="D34" s="72"/>
      <c r="E34" s="37" t="s">
        <v>134</v>
      </c>
      <c r="F34" s="16"/>
      <c r="G34" s="29">
        <v>7.2</v>
      </c>
      <c r="H34" s="29">
        <v>10.986000000000001</v>
      </c>
      <c r="I34" s="76">
        <v>103.7</v>
      </c>
      <c r="J34" s="29">
        <v>103.7</v>
      </c>
      <c r="K34" s="77"/>
    </row>
    <row r="35" spans="1:11" ht="80.25" customHeight="1" x14ac:dyDescent="0.25">
      <c r="A35" s="35" t="s">
        <v>24</v>
      </c>
      <c r="B35" s="36" t="s">
        <v>71</v>
      </c>
      <c r="C35" s="68" t="s">
        <v>18</v>
      </c>
      <c r="D35" s="69">
        <v>0.02</v>
      </c>
      <c r="E35" s="47">
        <v>40.255000000000003</v>
      </c>
      <c r="F35" s="78"/>
      <c r="G35" s="29">
        <v>33.9</v>
      </c>
      <c r="H35" s="29">
        <v>37.603000000000002</v>
      </c>
      <c r="I35" s="29">
        <v>33.93</v>
      </c>
      <c r="J35" s="33">
        <v>33.96</v>
      </c>
      <c r="K35" s="70"/>
    </row>
    <row r="36" spans="1:11" ht="41.25" customHeight="1" x14ac:dyDescent="0.25">
      <c r="A36" s="35" t="s">
        <v>169</v>
      </c>
      <c r="B36" s="36" t="s">
        <v>165</v>
      </c>
      <c r="C36" s="71"/>
      <c r="D36" s="72"/>
      <c r="E36" s="37" t="s">
        <v>134</v>
      </c>
      <c r="F36" s="16"/>
      <c r="G36" s="29">
        <v>6.7</v>
      </c>
      <c r="H36" s="29">
        <v>9.7260000000000009</v>
      </c>
      <c r="I36" s="33">
        <v>33.93</v>
      </c>
      <c r="J36" s="33">
        <v>33.96</v>
      </c>
      <c r="K36" s="73"/>
    </row>
    <row r="37" spans="1:11" ht="66.599999999999994" customHeight="1" x14ac:dyDescent="0.25">
      <c r="A37" s="35" t="s">
        <v>57</v>
      </c>
      <c r="B37" s="36" t="s">
        <v>132</v>
      </c>
      <c r="C37" s="33" t="s">
        <v>18</v>
      </c>
      <c r="D37" s="33"/>
      <c r="E37" s="79">
        <v>1.8240000000000001</v>
      </c>
      <c r="F37" s="16"/>
      <c r="G37" s="29" t="s">
        <v>134</v>
      </c>
      <c r="H37" s="19" t="s">
        <v>134</v>
      </c>
      <c r="I37" s="29" t="s">
        <v>134</v>
      </c>
      <c r="J37" s="29" t="s">
        <v>134</v>
      </c>
      <c r="K37" s="34" t="s">
        <v>267</v>
      </c>
    </row>
    <row r="38" spans="1:11" ht="67.150000000000006" customHeight="1" x14ac:dyDescent="0.25">
      <c r="A38" s="35" t="s">
        <v>59</v>
      </c>
      <c r="B38" s="36" t="s">
        <v>114</v>
      </c>
      <c r="C38" s="33" t="s">
        <v>18</v>
      </c>
      <c r="D38" s="48">
        <v>1.4999999999999999E-2</v>
      </c>
      <c r="E38" s="79">
        <v>0.187</v>
      </c>
      <c r="F38" s="16"/>
      <c r="G38" s="48">
        <v>0.16</v>
      </c>
      <c r="H38" s="19">
        <v>0.22600000000000001</v>
      </c>
      <c r="I38" s="48">
        <v>0.17</v>
      </c>
      <c r="J38" s="48">
        <v>0.18</v>
      </c>
      <c r="K38" s="34"/>
    </row>
    <row r="39" spans="1:11" ht="33.75" customHeight="1" x14ac:dyDescent="0.25">
      <c r="A39" s="35" t="s">
        <v>160</v>
      </c>
      <c r="B39" s="36" t="s">
        <v>10</v>
      </c>
      <c r="C39" s="33" t="s">
        <v>75</v>
      </c>
      <c r="D39" s="33"/>
      <c r="E39" s="80">
        <v>1.37E-2</v>
      </c>
      <c r="F39" s="81"/>
      <c r="G39" s="29" t="s">
        <v>134</v>
      </c>
      <c r="H39" s="19" t="s">
        <v>134</v>
      </c>
      <c r="I39" s="29" t="s">
        <v>134</v>
      </c>
      <c r="J39" s="29" t="s">
        <v>134</v>
      </c>
      <c r="K39" s="34" t="s">
        <v>267</v>
      </c>
    </row>
    <row r="40" spans="1:11" ht="33.75" customHeight="1" x14ac:dyDescent="0.25">
      <c r="A40" s="35" t="s">
        <v>161</v>
      </c>
      <c r="B40" s="36" t="s">
        <v>170</v>
      </c>
      <c r="C40" s="33" t="s">
        <v>116</v>
      </c>
      <c r="D40" s="48">
        <v>1.4999999999999999E-2</v>
      </c>
      <c r="E40" s="50">
        <v>1378.09</v>
      </c>
      <c r="F40" s="82"/>
      <c r="G40" s="51">
        <v>1100</v>
      </c>
      <c r="H40" s="51">
        <v>2142.9</v>
      </c>
      <c r="I40" s="51">
        <v>1250</v>
      </c>
      <c r="J40" s="51">
        <v>1350</v>
      </c>
      <c r="K40" s="34"/>
    </row>
    <row r="41" spans="1:11" ht="33.75" customHeight="1" x14ac:dyDescent="0.25">
      <c r="A41" s="35" t="s">
        <v>162</v>
      </c>
      <c r="B41" s="36" t="s">
        <v>117</v>
      </c>
      <c r="C41" s="33" t="s">
        <v>116</v>
      </c>
      <c r="D41" s="48">
        <v>1.4999999999999999E-2</v>
      </c>
      <c r="E41" s="50">
        <v>855</v>
      </c>
      <c r="F41" s="16"/>
      <c r="G41" s="29">
        <v>750</v>
      </c>
      <c r="H41" s="51">
        <v>1174.7</v>
      </c>
      <c r="I41" s="29">
        <v>900</v>
      </c>
      <c r="J41" s="51">
        <v>1000</v>
      </c>
      <c r="K41" s="34"/>
    </row>
    <row r="42" spans="1:11" ht="47.25" customHeight="1" x14ac:dyDescent="0.25">
      <c r="A42" s="35" t="s">
        <v>171</v>
      </c>
      <c r="B42" s="36" t="s">
        <v>118</v>
      </c>
      <c r="C42" s="33" t="s">
        <v>116</v>
      </c>
      <c r="D42" s="48">
        <v>5.0000000000000001E-3</v>
      </c>
      <c r="E42" s="50">
        <v>389</v>
      </c>
      <c r="F42" s="16"/>
      <c r="G42" s="29">
        <v>350</v>
      </c>
      <c r="H42" s="19">
        <v>350.2</v>
      </c>
      <c r="I42" s="29">
        <v>350</v>
      </c>
      <c r="J42" s="29">
        <v>350</v>
      </c>
      <c r="K42" s="34"/>
    </row>
    <row r="43" spans="1:11" ht="66" customHeight="1" x14ac:dyDescent="0.25">
      <c r="A43" s="35" t="s">
        <v>172</v>
      </c>
      <c r="B43" s="36" t="s">
        <v>173</v>
      </c>
      <c r="C43" s="33" t="s">
        <v>5</v>
      </c>
      <c r="D43" s="48">
        <v>5.0000000000000001E-3</v>
      </c>
      <c r="E43" s="53">
        <v>4.01</v>
      </c>
      <c r="F43" s="83"/>
      <c r="G43" s="29">
        <v>1.5</v>
      </c>
      <c r="H43" s="19">
        <v>9.4</v>
      </c>
      <c r="I43" s="29">
        <v>1.9</v>
      </c>
      <c r="J43" s="29">
        <v>2.5</v>
      </c>
      <c r="K43" s="34"/>
    </row>
    <row r="44" spans="1:11" s="4" customFormat="1" ht="53.25" customHeight="1" x14ac:dyDescent="0.25">
      <c r="A44" s="61"/>
      <c r="B44" s="62" t="s">
        <v>175</v>
      </c>
      <c r="C44" s="62"/>
      <c r="D44" s="63">
        <f>SUM(D45:D49)</f>
        <v>5.2000000000000005E-2</v>
      </c>
      <c r="E44" s="64"/>
      <c r="F44" s="65"/>
      <c r="G44" s="62"/>
      <c r="H44" s="62"/>
      <c r="I44" s="62"/>
      <c r="J44" s="62"/>
      <c r="K44" s="62"/>
    </row>
    <row r="45" spans="1:11" s="4" customFormat="1" ht="80.45" customHeight="1" x14ac:dyDescent="0.25">
      <c r="A45" s="61" t="s">
        <v>33</v>
      </c>
      <c r="B45" s="84" t="s">
        <v>174</v>
      </c>
      <c r="C45" s="85" t="s">
        <v>75</v>
      </c>
      <c r="D45" s="85">
        <v>8.0000000000000002E-3</v>
      </c>
      <c r="E45" s="79">
        <v>1290.8910000000001</v>
      </c>
      <c r="F45" s="86"/>
      <c r="G45" s="87">
        <v>1489.0820000000001</v>
      </c>
      <c r="H45" s="87">
        <v>1436.2059999999999</v>
      </c>
      <c r="I45" s="87">
        <v>1518.171</v>
      </c>
      <c r="J45" s="87">
        <v>1531.29</v>
      </c>
      <c r="K45" s="88" t="s">
        <v>283</v>
      </c>
    </row>
    <row r="46" spans="1:11" s="4" customFormat="1" ht="43.5" customHeight="1" x14ac:dyDescent="0.25">
      <c r="A46" s="61" t="s">
        <v>34</v>
      </c>
      <c r="B46" s="36" t="s">
        <v>165</v>
      </c>
      <c r="C46" s="71"/>
      <c r="D46" s="71"/>
      <c r="E46" s="37" t="s">
        <v>134</v>
      </c>
      <c r="F46" s="16"/>
      <c r="G46" s="19">
        <v>467.375</v>
      </c>
      <c r="H46" s="19">
        <v>524.30899999999997</v>
      </c>
      <c r="I46" s="87">
        <v>1518.171</v>
      </c>
      <c r="J46" s="87">
        <v>1531.29</v>
      </c>
      <c r="K46" s="89"/>
    </row>
    <row r="47" spans="1:11" ht="65.25" customHeight="1" x14ac:dyDescent="0.25">
      <c r="A47" s="35" t="s">
        <v>36</v>
      </c>
      <c r="B47" s="36" t="s">
        <v>119</v>
      </c>
      <c r="C47" s="33" t="s">
        <v>5</v>
      </c>
      <c r="D47" s="19">
        <v>8.0000000000000002E-3</v>
      </c>
      <c r="E47" s="15">
        <v>16.100000000000001</v>
      </c>
      <c r="F47" s="16"/>
      <c r="G47" s="33">
        <v>9.5</v>
      </c>
      <c r="H47" s="33">
        <v>15.9</v>
      </c>
      <c r="I47" s="33">
        <v>9.6</v>
      </c>
      <c r="J47" s="33">
        <v>9.6999999999999993</v>
      </c>
      <c r="K47" s="90"/>
    </row>
    <row r="48" spans="1:11" ht="40.5" customHeight="1" x14ac:dyDescent="0.25">
      <c r="A48" s="35" t="s">
        <v>39</v>
      </c>
      <c r="B48" s="36" t="s">
        <v>135</v>
      </c>
      <c r="C48" s="33" t="s">
        <v>75</v>
      </c>
      <c r="D48" s="48">
        <v>0.02</v>
      </c>
      <c r="E48" s="37">
        <v>412.4</v>
      </c>
      <c r="F48" s="91"/>
      <c r="G48" s="29">
        <v>400</v>
      </c>
      <c r="H48" s="19">
        <v>430.6</v>
      </c>
      <c r="I48" s="29">
        <v>0</v>
      </c>
      <c r="J48" s="29">
        <v>0</v>
      </c>
      <c r="K48" s="92"/>
    </row>
    <row r="49" spans="1:11" ht="49.5" customHeight="1" x14ac:dyDescent="0.25">
      <c r="A49" s="35" t="s">
        <v>66</v>
      </c>
      <c r="B49" s="36" t="s">
        <v>7</v>
      </c>
      <c r="C49" s="33" t="s">
        <v>8</v>
      </c>
      <c r="D49" s="19">
        <v>1.6E-2</v>
      </c>
      <c r="E49" s="37">
        <v>21.4</v>
      </c>
      <c r="F49" s="91"/>
      <c r="G49" s="19">
        <v>18.91</v>
      </c>
      <c r="H49" s="33">
        <v>25.5</v>
      </c>
      <c r="I49" s="33">
        <v>19.32</v>
      </c>
      <c r="J49" s="33">
        <v>19.73</v>
      </c>
      <c r="K49" s="40"/>
    </row>
    <row r="50" spans="1:11" ht="21" customHeight="1" x14ac:dyDescent="0.25">
      <c r="A50" s="35"/>
      <c r="B50" s="56" t="s">
        <v>77</v>
      </c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54" customHeight="1" x14ac:dyDescent="0.25">
      <c r="A51" s="35"/>
      <c r="B51" s="36" t="s">
        <v>176</v>
      </c>
      <c r="C51" s="57"/>
      <c r="D51" s="94">
        <f>SUM(D52:D71)</f>
        <v>0.17500000000000004</v>
      </c>
      <c r="E51" s="95"/>
      <c r="F51" s="96"/>
      <c r="G51" s="57"/>
      <c r="H51" s="57"/>
      <c r="I51" s="57"/>
      <c r="J51" s="57"/>
      <c r="K51" s="97"/>
    </row>
    <row r="52" spans="1:11" ht="189.75" customHeight="1" x14ac:dyDescent="0.25">
      <c r="A52" s="35" t="s">
        <v>103</v>
      </c>
      <c r="B52" s="36" t="s">
        <v>78</v>
      </c>
      <c r="C52" s="33" t="s">
        <v>18</v>
      </c>
      <c r="D52" s="19">
        <v>1.4999999999999999E-2</v>
      </c>
      <c r="E52" s="37">
        <v>183.35</v>
      </c>
      <c r="F52" s="16"/>
      <c r="G52" s="33">
        <v>201.2</v>
      </c>
      <c r="H52" s="33">
        <v>195.72</v>
      </c>
      <c r="I52" s="29">
        <v>202.4</v>
      </c>
      <c r="J52" s="29">
        <v>203.6</v>
      </c>
      <c r="K52" s="98" t="s">
        <v>279</v>
      </c>
    </row>
    <row r="53" spans="1:11" ht="97.5" customHeight="1" x14ac:dyDescent="0.25">
      <c r="A53" s="35" t="s">
        <v>147</v>
      </c>
      <c r="B53" s="36" t="s">
        <v>250</v>
      </c>
      <c r="C53" s="33" t="s">
        <v>18</v>
      </c>
      <c r="D53" s="19">
        <v>1.4999999999999999E-2</v>
      </c>
      <c r="E53" s="37">
        <v>113.5</v>
      </c>
      <c r="F53" s="16"/>
      <c r="G53" s="33">
        <v>124.1</v>
      </c>
      <c r="H53" s="33">
        <v>128.28</v>
      </c>
      <c r="I53" s="29">
        <v>124.3</v>
      </c>
      <c r="J53" s="29">
        <v>125.2</v>
      </c>
      <c r="K53" s="98"/>
    </row>
    <row r="54" spans="1:11" ht="29.25" customHeight="1" x14ac:dyDescent="0.25">
      <c r="A54" s="35" t="s">
        <v>148</v>
      </c>
      <c r="B54" s="36" t="s">
        <v>79</v>
      </c>
      <c r="C54" s="33" t="s">
        <v>18</v>
      </c>
      <c r="D54" s="19">
        <v>1.4999999999999999E-2</v>
      </c>
      <c r="E54" s="37">
        <v>641.29999999999995</v>
      </c>
      <c r="F54" s="16"/>
      <c r="G54" s="33">
        <v>645.70000000000005</v>
      </c>
      <c r="H54" s="33">
        <v>656.04</v>
      </c>
      <c r="I54" s="33">
        <v>651</v>
      </c>
      <c r="J54" s="33">
        <v>658</v>
      </c>
      <c r="K54" s="25"/>
    </row>
    <row r="55" spans="1:11" ht="79.5" customHeight="1" x14ac:dyDescent="0.25">
      <c r="A55" s="35" t="s">
        <v>149</v>
      </c>
      <c r="B55" s="36" t="s">
        <v>80</v>
      </c>
      <c r="C55" s="33" t="s">
        <v>18</v>
      </c>
      <c r="D55" s="19">
        <v>1.4999999999999999E-2</v>
      </c>
      <c r="E55" s="37">
        <v>415.18</v>
      </c>
      <c r="F55" s="16"/>
      <c r="G55" s="33">
        <v>392</v>
      </c>
      <c r="H55" s="19">
        <v>440.59</v>
      </c>
      <c r="I55" s="33">
        <v>400.9</v>
      </c>
      <c r="J55" s="33">
        <v>401.3</v>
      </c>
      <c r="K55" s="25"/>
    </row>
    <row r="56" spans="1:11" ht="120.75" customHeight="1" x14ac:dyDescent="0.25">
      <c r="A56" s="35" t="s">
        <v>177</v>
      </c>
      <c r="B56" s="36" t="s">
        <v>178</v>
      </c>
      <c r="C56" s="33" t="s">
        <v>18</v>
      </c>
      <c r="D56" s="48">
        <v>0.01</v>
      </c>
      <c r="E56" s="37" t="s">
        <v>134</v>
      </c>
      <c r="F56" s="16"/>
      <c r="G56" s="33">
        <v>4.3600000000000003</v>
      </c>
      <c r="H56" s="33">
        <v>89.453999999999994</v>
      </c>
      <c r="I56" s="29">
        <v>11</v>
      </c>
      <c r="J56" s="29">
        <v>10.3</v>
      </c>
      <c r="K56" s="25"/>
    </row>
    <row r="57" spans="1:11" ht="31.5" customHeight="1" x14ac:dyDescent="0.25">
      <c r="A57" s="35" t="s">
        <v>179</v>
      </c>
      <c r="B57" s="36" t="s">
        <v>180</v>
      </c>
      <c r="C57" s="33" t="s">
        <v>181</v>
      </c>
      <c r="D57" s="48">
        <v>0.01</v>
      </c>
      <c r="E57" s="99">
        <v>854.21699999999998</v>
      </c>
      <c r="F57" s="100"/>
      <c r="G57" s="33">
        <v>808</v>
      </c>
      <c r="H57" s="33">
        <v>861.17600000000004</v>
      </c>
      <c r="I57" s="33">
        <v>808.8</v>
      </c>
      <c r="J57" s="33">
        <v>809.6</v>
      </c>
      <c r="K57" s="25"/>
    </row>
    <row r="58" spans="1:11" ht="79.5" customHeight="1" x14ac:dyDescent="0.25">
      <c r="A58" s="35" t="s">
        <v>182</v>
      </c>
      <c r="B58" s="36" t="s">
        <v>183</v>
      </c>
      <c r="C58" s="33" t="s">
        <v>181</v>
      </c>
      <c r="D58" s="48">
        <v>0.01</v>
      </c>
      <c r="E58" s="99">
        <v>753.75</v>
      </c>
      <c r="F58" s="100"/>
      <c r="G58" s="33">
        <v>705.2</v>
      </c>
      <c r="H58" s="33">
        <v>767.48</v>
      </c>
      <c r="I58" s="29">
        <v>705.9</v>
      </c>
      <c r="J58" s="29">
        <v>706.6</v>
      </c>
      <c r="K58" s="25"/>
    </row>
    <row r="59" spans="1:11" ht="80.25" customHeight="1" x14ac:dyDescent="0.25">
      <c r="A59" s="35" t="s">
        <v>184</v>
      </c>
      <c r="B59" s="36" t="s">
        <v>81</v>
      </c>
      <c r="C59" s="33" t="s">
        <v>82</v>
      </c>
      <c r="D59" s="19">
        <v>7.0000000000000001E-3</v>
      </c>
      <c r="E59" s="53">
        <v>128.018</v>
      </c>
      <c r="F59" s="83"/>
      <c r="G59" s="33">
        <v>130</v>
      </c>
      <c r="H59" s="33">
        <v>124.625</v>
      </c>
      <c r="I59" s="33">
        <v>130.05000000000001</v>
      </c>
      <c r="J59" s="33">
        <v>130.06</v>
      </c>
      <c r="K59" s="88" t="s">
        <v>284</v>
      </c>
    </row>
    <row r="60" spans="1:11" ht="132.75" customHeight="1" x14ac:dyDescent="0.25">
      <c r="A60" s="35" t="s">
        <v>185</v>
      </c>
      <c r="B60" s="36" t="s">
        <v>88</v>
      </c>
      <c r="C60" s="33" t="s">
        <v>82</v>
      </c>
      <c r="D60" s="19">
        <v>7.0000000000000001E-3</v>
      </c>
      <c r="E60" s="47">
        <v>24.356999999999999</v>
      </c>
      <c r="F60" s="16"/>
      <c r="G60" s="33">
        <v>16.25</v>
      </c>
      <c r="H60" s="33">
        <v>26.35</v>
      </c>
      <c r="I60" s="33">
        <v>16.399999999999999</v>
      </c>
      <c r="J60" s="33">
        <v>16.579999999999998</v>
      </c>
      <c r="K60" s="34"/>
    </row>
    <row r="61" spans="1:11" ht="93.75" customHeight="1" x14ac:dyDescent="0.25">
      <c r="A61" s="35" t="s">
        <v>186</v>
      </c>
      <c r="B61" s="36" t="s">
        <v>133</v>
      </c>
      <c r="C61" s="33" t="s">
        <v>82</v>
      </c>
      <c r="D61" s="19">
        <v>7.0000000000000001E-3</v>
      </c>
      <c r="E61" s="101" t="s">
        <v>251</v>
      </c>
      <c r="F61" s="16"/>
      <c r="G61" s="33">
        <v>1.75</v>
      </c>
      <c r="H61" s="33">
        <v>3.27</v>
      </c>
      <c r="I61" s="33">
        <v>1.8</v>
      </c>
      <c r="J61" s="33">
        <v>1.86</v>
      </c>
      <c r="K61" s="34"/>
    </row>
    <row r="62" spans="1:11" ht="67.5" customHeight="1" x14ac:dyDescent="0.25">
      <c r="A62" s="35" t="s">
        <v>187</v>
      </c>
      <c r="B62" s="36" t="s">
        <v>188</v>
      </c>
      <c r="C62" s="33" t="s">
        <v>5</v>
      </c>
      <c r="D62" s="19">
        <v>2E-3</v>
      </c>
      <c r="E62" s="53">
        <v>16.93</v>
      </c>
      <c r="F62" s="83"/>
      <c r="G62" s="29">
        <v>18</v>
      </c>
      <c r="H62" s="29">
        <v>18.2</v>
      </c>
      <c r="I62" s="29">
        <v>20.2</v>
      </c>
      <c r="J62" s="29">
        <v>22.6</v>
      </c>
      <c r="K62" s="34"/>
    </row>
    <row r="63" spans="1:11" ht="67.5" customHeight="1" x14ac:dyDescent="0.25">
      <c r="A63" s="35" t="s">
        <v>189</v>
      </c>
      <c r="B63" s="36" t="s">
        <v>190</v>
      </c>
      <c r="C63" s="33" t="s">
        <v>9</v>
      </c>
      <c r="D63" s="19">
        <v>2E-3</v>
      </c>
      <c r="E63" s="53" t="s">
        <v>134</v>
      </c>
      <c r="F63" s="83"/>
      <c r="G63" s="48">
        <v>1.87</v>
      </c>
      <c r="H63" s="48">
        <v>1.38</v>
      </c>
      <c r="I63" s="33">
        <v>1.95</v>
      </c>
      <c r="J63" s="33">
        <v>2.0299999999999998</v>
      </c>
      <c r="K63" s="88" t="s">
        <v>285</v>
      </c>
    </row>
    <row r="64" spans="1:11" ht="18.75" customHeight="1" x14ac:dyDescent="0.25">
      <c r="A64" s="35" t="s">
        <v>191</v>
      </c>
      <c r="B64" s="25" t="s">
        <v>13</v>
      </c>
      <c r="C64" s="33"/>
      <c r="D64" s="19"/>
      <c r="E64" s="101"/>
      <c r="F64" s="16"/>
      <c r="G64" s="29"/>
      <c r="H64" s="19"/>
      <c r="I64" s="29"/>
      <c r="J64" s="29"/>
      <c r="K64" s="52"/>
    </row>
    <row r="65" spans="1:11" ht="56.25" customHeight="1" x14ac:dyDescent="0.25">
      <c r="A65" s="35"/>
      <c r="B65" s="25" t="s">
        <v>14</v>
      </c>
      <c r="C65" s="33" t="s">
        <v>5</v>
      </c>
      <c r="D65" s="19">
        <v>7.0000000000000001E-3</v>
      </c>
      <c r="E65" s="37">
        <v>75.8</v>
      </c>
      <c r="F65" s="16"/>
      <c r="G65" s="29">
        <v>64.400000000000006</v>
      </c>
      <c r="H65" s="19">
        <v>78.2</v>
      </c>
      <c r="I65" s="29">
        <v>64.599999999999994</v>
      </c>
      <c r="J65" s="29">
        <v>64.599999999999994</v>
      </c>
      <c r="K65" s="43"/>
    </row>
    <row r="66" spans="1:11" ht="31.5" customHeight="1" x14ac:dyDescent="0.25">
      <c r="A66" s="35"/>
      <c r="B66" s="25" t="s">
        <v>15</v>
      </c>
      <c r="C66" s="33" t="s">
        <v>5</v>
      </c>
      <c r="D66" s="19">
        <v>8.0000000000000002E-3</v>
      </c>
      <c r="E66" s="101" t="s">
        <v>252</v>
      </c>
      <c r="F66" s="16"/>
      <c r="G66" s="29">
        <v>92</v>
      </c>
      <c r="H66" s="19">
        <v>103.2</v>
      </c>
      <c r="I66" s="29">
        <v>92</v>
      </c>
      <c r="J66" s="29">
        <v>92</v>
      </c>
      <c r="K66" s="52"/>
    </row>
    <row r="67" spans="1:11" ht="54.75" customHeight="1" x14ac:dyDescent="0.25">
      <c r="A67" s="35"/>
      <c r="B67" s="25" t="s">
        <v>83</v>
      </c>
      <c r="C67" s="33" t="s">
        <v>5</v>
      </c>
      <c r="D67" s="19">
        <v>7.0000000000000001E-3</v>
      </c>
      <c r="E67" s="101" t="s">
        <v>253</v>
      </c>
      <c r="F67" s="16"/>
      <c r="G67" s="29">
        <v>65.3</v>
      </c>
      <c r="H67" s="19">
        <v>76.400000000000006</v>
      </c>
      <c r="I67" s="29">
        <v>65.400000000000006</v>
      </c>
      <c r="J67" s="29">
        <v>65.400000000000006</v>
      </c>
      <c r="K67" s="43"/>
    </row>
    <row r="68" spans="1:11" ht="41.25" customHeight="1" x14ac:dyDescent="0.25">
      <c r="A68" s="35"/>
      <c r="B68" s="25" t="s">
        <v>84</v>
      </c>
      <c r="C68" s="33" t="s">
        <v>5</v>
      </c>
      <c r="D68" s="19">
        <v>8.0000000000000002E-3</v>
      </c>
      <c r="E68" s="101" t="s">
        <v>254</v>
      </c>
      <c r="F68" s="16"/>
      <c r="G68" s="29">
        <v>93</v>
      </c>
      <c r="H68" s="19">
        <v>99.7</v>
      </c>
      <c r="I68" s="29">
        <v>93.2</v>
      </c>
      <c r="J68" s="29">
        <v>93.2</v>
      </c>
      <c r="K68" s="52"/>
    </row>
    <row r="69" spans="1:11" ht="43.5" customHeight="1" x14ac:dyDescent="0.25">
      <c r="A69" s="35" t="s">
        <v>192</v>
      </c>
      <c r="B69" s="25" t="s">
        <v>16</v>
      </c>
      <c r="C69" s="33"/>
      <c r="D69" s="19"/>
      <c r="E69" s="101"/>
      <c r="F69" s="16"/>
      <c r="G69" s="29"/>
      <c r="H69" s="19"/>
      <c r="I69" s="29"/>
      <c r="J69" s="29"/>
      <c r="K69" s="102"/>
    </row>
    <row r="70" spans="1:11" ht="33.75" customHeight="1" x14ac:dyDescent="0.25">
      <c r="A70" s="35"/>
      <c r="B70" s="25" t="s">
        <v>85</v>
      </c>
      <c r="C70" s="33" t="s">
        <v>5</v>
      </c>
      <c r="D70" s="19">
        <v>1.4999999999999999E-2</v>
      </c>
      <c r="E70" s="37">
        <v>50.2</v>
      </c>
      <c r="F70" s="16"/>
      <c r="G70" s="29">
        <v>54.1</v>
      </c>
      <c r="H70" s="19">
        <v>53.6</v>
      </c>
      <c r="I70" s="29">
        <v>54.3</v>
      </c>
      <c r="J70" s="29">
        <v>54.5</v>
      </c>
      <c r="K70" s="43" t="s">
        <v>286</v>
      </c>
    </row>
    <row r="71" spans="1:11" ht="81.75" customHeight="1" x14ac:dyDescent="0.25">
      <c r="A71" s="35"/>
      <c r="B71" s="25" t="s">
        <v>86</v>
      </c>
      <c r="C71" s="33" t="s">
        <v>5</v>
      </c>
      <c r="D71" s="19">
        <v>1.4999999999999999E-2</v>
      </c>
      <c r="E71" s="101" t="s">
        <v>255</v>
      </c>
      <c r="F71" s="16"/>
      <c r="G71" s="29">
        <v>77.2</v>
      </c>
      <c r="H71" s="19">
        <v>75.8</v>
      </c>
      <c r="I71" s="29">
        <v>77.400000000000006</v>
      </c>
      <c r="J71" s="29">
        <v>77.8</v>
      </c>
      <c r="K71" s="43" t="s">
        <v>287</v>
      </c>
    </row>
    <row r="72" spans="1:11" ht="29.25" customHeight="1" x14ac:dyDescent="0.25">
      <c r="A72" s="35"/>
      <c r="B72" s="36" t="s">
        <v>290</v>
      </c>
      <c r="C72" s="97"/>
      <c r="D72" s="103">
        <f>SUM(D73:D74)</f>
        <v>2.5000000000000001E-2</v>
      </c>
      <c r="E72" s="104"/>
      <c r="F72" s="105"/>
      <c r="G72" s="97"/>
      <c r="H72" s="97"/>
      <c r="I72" s="97"/>
      <c r="J72" s="97"/>
      <c r="K72" s="97"/>
    </row>
    <row r="73" spans="1:11" ht="93" customHeight="1" x14ac:dyDescent="0.25">
      <c r="A73" s="35" t="s">
        <v>193</v>
      </c>
      <c r="B73" s="36" t="s">
        <v>136</v>
      </c>
      <c r="C73" s="33" t="s">
        <v>82</v>
      </c>
      <c r="D73" s="19">
        <v>1.0999999999999999E-2</v>
      </c>
      <c r="E73" s="47">
        <v>37.613</v>
      </c>
      <c r="F73" s="78"/>
      <c r="G73" s="48">
        <v>37.448</v>
      </c>
      <c r="H73" s="87">
        <v>28.7</v>
      </c>
      <c r="I73" s="48">
        <v>37.448</v>
      </c>
      <c r="J73" s="48">
        <v>37.448</v>
      </c>
      <c r="K73" s="52" t="s">
        <v>269</v>
      </c>
    </row>
    <row r="74" spans="1:11" ht="70.5" customHeight="1" x14ac:dyDescent="0.25">
      <c r="A74" s="35" t="s">
        <v>194</v>
      </c>
      <c r="B74" s="36" t="s">
        <v>17</v>
      </c>
      <c r="C74" s="33" t="s">
        <v>5</v>
      </c>
      <c r="D74" s="19">
        <v>1.4E-2</v>
      </c>
      <c r="E74" s="101" t="s">
        <v>256</v>
      </c>
      <c r="F74" s="16"/>
      <c r="G74" s="29">
        <v>12.2</v>
      </c>
      <c r="H74" s="51">
        <v>25.7</v>
      </c>
      <c r="I74" s="29">
        <v>12.2</v>
      </c>
      <c r="J74" s="29">
        <v>12.2</v>
      </c>
      <c r="K74" s="98"/>
    </row>
    <row r="75" spans="1:11" s="4" customFormat="1" ht="78.75" customHeight="1" x14ac:dyDescent="0.25">
      <c r="A75" s="61"/>
      <c r="B75" s="62" t="s">
        <v>195</v>
      </c>
      <c r="C75" s="62"/>
      <c r="D75" s="63">
        <f>SUM(D76:D85)</f>
        <v>0.104</v>
      </c>
      <c r="E75" s="64"/>
      <c r="F75" s="65"/>
      <c r="G75" s="62"/>
      <c r="H75" s="62"/>
      <c r="I75" s="62"/>
      <c r="J75" s="62"/>
      <c r="K75" s="62"/>
    </row>
    <row r="76" spans="1:11" s="4" customFormat="1" ht="56.25" customHeight="1" x14ac:dyDescent="0.25">
      <c r="A76" s="35" t="s">
        <v>196</v>
      </c>
      <c r="B76" s="84" t="s">
        <v>197</v>
      </c>
      <c r="C76" s="19" t="s">
        <v>18</v>
      </c>
      <c r="D76" s="48">
        <v>0.01</v>
      </c>
      <c r="E76" s="15">
        <v>0.19</v>
      </c>
      <c r="F76" s="16"/>
      <c r="G76" s="19">
        <v>0.45</v>
      </c>
      <c r="H76" s="19">
        <v>0.20499999999999999</v>
      </c>
      <c r="I76" s="33">
        <v>0.5</v>
      </c>
      <c r="J76" s="19">
        <v>0.55000000000000004</v>
      </c>
      <c r="K76" s="88" t="s">
        <v>270</v>
      </c>
    </row>
    <row r="77" spans="1:11" s="4" customFormat="1" ht="42.75" customHeight="1" x14ac:dyDescent="0.25">
      <c r="A77" s="35" t="s">
        <v>198</v>
      </c>
      <c r="B77" s="84" t="s">
        <v>72</v>
      </c>
      <c r="C77" s="19" t="s">
        <v>18</v>
      </c>
      <c r="D77" s="19">
        <v>1.2999999999999999E-2</v>
      </c>
      <c r="E77" s="37">
        <v>219.8</v>
      </c>
      <c r="F77" s="16"/>
      <c r="G77" s="29">
        <v>245</v>
      </c>
      <c r="H77" s="33">
        <v>198.95699999999999</v>
      </c>
      <c r="I77" s="29">
        <v>250</v>
      </c>
      <c r="J77" s="29">
        <v>260</v>
      </c>
      <c r="K77" s="98" t="s">
        <v>271</v>
      </c>
    </row>
    <row r="78" spans="1:11" s="4" customFormat="1" ht="18" customHeight="1" x14ac:dyDescent="0.25">
      <c r="A78" s="35" t="s">
        <v>199</v>
      </c>
      <c r="B78" s="84" t="s">
        <v>73</v>
      </c>
      <c r="C78" s="19" t="s">
        <v>18</v>
      </c>
      <c r="D78" s="19">
        <v>1.2999999999999999E-2</v>
      </c>
      <c r="E78" s="15">
        <v>6.9</v>
      </c>
      <c r="F78" s="16"/>
      <c r="G78" s="19">
        <v>6.3</v>
      </c>
      <c r="H78" s="19">
        <v>15.3</v>
      </c>
      <c r="I78" s="29">
        <v>7</v>
      </c>
      <c r="J78" s="19">
        <v>7.7</v>
      </c>
      <c r="K78" s="62"/>
    </row>
    <row r="79" spans="1:11" s="4" customFormat="1" ht="55.5" customHeight="1" x14ac:dyDescent="0.25">
      <c r="A79" s="35" t="s">
        <v>200</v>
      </c>
      <c r="B79" s="84" t="s">
        <v>115</v>
      </c>
      <c r="C79" s="19" t="s">
        <v>18</v>
      </c>
      <c r="D79" s="48">
        <v>0.01</v>
      </c>
      <c r="E79" s="15">
        <v>0.4</v>
      </c>
      <c r="F79" s="16"/>
      <c r="G79" s="19">
        <v>2.59</v>
      </c>
      <c r="H79" s="106">
        <v>0.68100000000000005</v>
      </c>
      <c r="I79" s="19">
        <v>2.59</v>
      </c>
      <c r="J79" s="19">
        <v>2.59</v>
      </c>
      <c r="K79" s="107" t="s">
        <v>272</v>
      </c>
    </row>
    <row r="80" spans="1:11" s="4" customFormat="1" ht="34.5" customHeight="1" x14ac:dyDescent="0.25">
      <c r="A80" s="35" t="s">
        <v>201</v>
      </c>
      <c r="B80" s="84" t="s">
        <v>261</v>
      </c>
      <c r="C80" s="19" t="s">
        <v>74</v>
      </c>
      <c r="D80" s="48">
        <v>0.01</v>
      </c>
      <c r="E80" s="15">
        <v>13.6</v>
      </c>
      <c r="F80" s="16"/>
      <c r="G80" s="19">
        <v>14.58</v>
      </c>
      <c r="H80" s="106">
        <v>20.9</v>
      </c>
      <c r="I80" s="19">
        <v>14.58</v>
      </c>
      <c r="J80" s="19">
        <v>14.59</v>
      </c>
      <c r="K80" s="62"/>
    </row>
    <row r="81" spans="1:11" s="4" customFormat="1" ht="48.75" customHeight="1" x14ac:dyDescent="0.25">
      <c r="A81" s="35" t="s">
        <v>202</v>
      </c>
      <c r="B81" s="84" t="s">
        <v>120</v>
      </c>
      <c r="C81" s="19" t="s">
        <v>9</v>
      </c>
      <c r="D81" s="19">
        <v>1.2999999999999999E-2</v>
      </c>
      <c r="E81" s="15">
        <v>45.3</v>
      </c>
      <c r="F81" s="16"/>
      <c r="G81" s="19">
        <v>47.5</v>
      </c>
      <c r="H81" s="19">
        <v>45.6</v>
      </c>
      <c r="I81" s="19">
        <v>48.1</v>
      </c>
      <c r="J81" s="19">
        <v>48.66</v>
      </c>
      <c r="K81" s="25" t="s">
        <v>273</v>
      </c>
    </row>
    <row r="82" spans="1:11" s="4" customFormat="1" ht="55.5" customHeight="1" x14ac:dyDescent="0.25">
      <c r="A82" s="35" t="s">
        <v>203</v>
      </c>
      <c r="B82" s="84" t="s">
        <v>121</v>
      </c>
      <c r="C82" s="19" t="s">
        <v>18</v>
      </c>
      <c r="D82" s="48">
        <v>0.01</v>
      </c>
      <c r="E82" s="15">
        <v>228.5</v>
      </c>
      <c r="F82" s="16"/>
      <c r="G82" s="19">
        <v>232.55</v>
      </c>
      <c r="H82" s="19">
        <v>228.77</v>
      </c>
      <c r="I82" s="19">
        <v>233.48</v>
      </c>
      <c r="J82" s="19">
        <v>233.69</v>
      </c>
      <c r="K82" s="88" t="s">
        <v>288</v>
      </c>
    </row>
    <row r="83" spans="1:11" s="4" customFormat="1" ht="33.75" customHeight="1" x14ac:dyDescent="0.25">
      <c r="A83" s="35" t="s">
        <v>204</v>
      </c>
      <c r="B83" s="84" t="s">
        <v>87</v>
      </c>
      <c r="C83" s="19" t="s">
        <v>18</v>
      </c>
      <c r="D83" s="48">
        <v>0.01</v>
      </c>
      <c r="E83" s="15">
        <v>5.4</v>
      </c>
      <c r="F83" s="16"/>
      <c r="G83" s="19">
        <v>4.4000000000000004</v>
      </c>
      <c r="H83" s="19">
        <v>5.7</v>
      </c>
      <c r="I83" s="19">
        <v>4.4000000000000004</v>
      </c>
      <c r="J83" s="19">
        <v>4.4000000000000004</v>
      </c>
      <c r="K83" s="62"/>
    </row>
    <row r="84" spans="1:11" s="4" customFormat="1" ht="70.5" customHeight="1" x14ac:dyDescent="0.25">
      <c r="A84" s="35" t="s">
        <v>205</v>
      </c>
      <c r="B84" s="84" t="s">
        <v>206</v>
      </c>
      <c r="C84" s="19" t="s">
        <v>9</v>
      </c>
      <c r="D84" s="48">
        <v>0.01</v>
      </c>
      <c r="E84" s="15">
        <v>1.1599999999999999</v>
      </c>
      <c r="F84" s="16"/>
      <c r="G84" s="19">
        <v>0.73</v>
      </c>
      <c r="H84" s="19">
        <v>1.462</v>
      </c>
      <c r="I84" s="19">
        <v>0.73</v>
      </c>
      <c r="J84" s="19">
        <v>0.73</v>
      </c>
      <c r="K84" s="62"/>
    </row>
    <row r="85" spans="1:11" ht="106.5" customHeight="1" x14ac:dyDescent="0.25">
      <c r="A85" s="35" t="s">
        <v>262</v>
      </c>
      <c r="B85" s="36" t="s">
        <v>122</v>
      </c>
      <c r="C85" s="33" t="s">
        <v>51</v>
      </c>
      <c r="D85" s="19">
        <v>5.0000000000000001E-3</v>
      </c>
      <c r="E85" s="108">
        <v>101</v>
      </c>
      <c r="F85" s="16"/>
      <c r="G85" s="109">
        <v>19</v>
      </c>
      <c r="H85" s="67">
        <v>16</v>
      </c>
      <c r="I85" s="87" t="s">
        <v>134</v>
      </c>
      <c r="J85" s="87" t="s">
        <v>134</v>
      </c>
      <c r="K85" s="36" t="s">
        <v>289</v>
      </c>
    </row>
    <row r="86" spans="1:11" ht="19.5" customHeight="1" x14ac:dyDescent="0.25">
      <c r="A86" s="35"/>
      <c r="B86" s="110" t="s">
        <v>207</v>
      </c>
      <c r="C86" s="111"/>
      <c r="D86" s="111"/>
      <c r="E86" s="111"/>
      <c r="F86" s="111"/>
      <c r="G86" s="111"/>
      <c r="H86" s="111"/>
      <c r="I86" s="111"/>
      <c r="J86" s="111"/>
      <c r="K86" s="112"/>
    </row>
    <row r="87" spans="1:11" s="4" customFormat="1" ht="29.25" customHeight="1" x14ac:dyDescent="0.25">
      <c r="A87" s="61" t="s">
        <v>48</v>
      </c>
      <c r="B87" s="113" t="s">
        <v>208</v>
      </c>
      <c r="C87" s="113"/>
      <c r="D87" s="113"/>
      <c r="E87" s="113"/>
      <c r="F87" s="113"/>
      <c r="G87" s="113"/>
      <c r="H87" s="113"/>
      <c r="I87" s="113"/>
      <c r="J87" s="113"/>
      <c r="K87" s="113"/>
    </row>
    <row r="88" spans="1:11" s="4" customFormat="1" ht="29.25" hidden="1" customHeight="1" x14ac:dyDescent="0.25">
      <c r="A88" s="61"/>
      <c r="B88" s="62"/>
      <c r="C88" s="62"/>
      <c r="D88" s="114">
        <f>D89+D92+D96+D103</f>
        <v>9.2999999999999999E-2</v>
      </c>
      <c r="E88" s="115"/>
      <c r="F88" s="116"/>
      <c r="G88" s="62"/>
      <c r="H88" s="62"/>
      <c r="I88" s="62"/>
      <c r="J88" s="62"/>
      <c r="K88" s="62"/>
    </row>
    <row r="89" spans="1:11" ht="51" customHeight="1" x14ac:dyDescent="0.25">
      <c r="A89" s="35"/>
      <c r="B89" s="36" t="s">
        <v>209</v>
      </c>
      <c r="C89" s="97"/>
      <c r="D89" s="117">
        <f>SUM(D90:D91)</f>
        <v>0.02</v>
      </c>
      <c r="E89" s="104"/>
      <c r="F89" s="105"/>
      <c r="G89" s="97"/>
      <c r="H89" s="97"/>
      <c r="I89" s="97"/>
      <c r="J89" s="97"/>
      <c r="K89" s="97"/>
    </row>
    <row r="90" spans="1:11" ht="79.5" customHeight="1" x14ac:dyDescent="0.25">
      <c r="A90" s="35" t="s">
        <v>6</v>
      </c>
      <c r="B90" s="25" t="s">
        <v>215</v>
      </c>
      <c r="C90" s="118" t="s">
        <v>51</v>
      </c>
      <c r="D90" s="119">
        <v>0.01</v>
      </c>
      <c r="E90" s="50" t="s">
        <v>134</v>
      </c>
      <c r="F90" s="16"/>
      <c r="G90" s="120">
        <v>3</v>
      </c>
      <c r="H90" s="109">
        <v>6</v>
      </c>
      <c r="I90" s="121">
        <v>3</v>
      </c>
      <c r="J90" s="120">
        <v>3</v>
      </c>
      <c r="K90" s="38"/>
    </row>
    <row r="91" spans="1:11" ht="144.75" customHeight="1" x14ac:dyDescent="0.25">
      <c r="A91" s="35" t="s">
        <v>11</v>
      </c>
      <c r="B91" s="25" t="s">
        <v>265</v>
      </c>
      <c r="C91" s="118" t="s">
        <v>5</v>
      </c>
      <c r="D91" s="119">
        <v>0.01</v>
      </c>
      <c r="E91" s="50">
        <v>10</v>
      </c>
      <c r="F91" s="16"/>
      <c r="G91" s="29">
        <v>10</v>
      </c>
      <c r="H91" s="29">
        <v>10</v>
      </c>
      <c r="I91" s="122">
        <v>10</v>
      </c>
      <c r="J91" s="122">
        <v>10</v>
      </c>
      <c r="K91" s="34"/>
    </row>
    <row r="92" spans="1:11" ht="119.25" customHeight="1" x14ac:dyDescent="0.25">
      <c r="A92" s="35"/>
      <c r="B92" s="25" t="s">
        <v>210</v>
      </c>
      <c r="C92" s="97"/>
      <c r="D92" s="103">
        <f>D93+D94+D95</f>
        <v>1.4999999999999999E-2</v>
      </c>
      <c r="E92" s="104"/>
      <c r="F92" s="105"/>
      <c r="G92" s="97"/>
      <c r="H92" s="97"/>
      <c r="I92" s="97"/>
      <c r="J92" s="97"/>
      <c r="K92" s="97"/>
    </row>
    <row r="93" spans="1:11" ht="84" customHeight="1" x14ac:dyDescent="0.25">
      <c r="A93" s="35" t="s">
        <v>33</v>
      </c>
      <c r="B93" s="25" t="s">
        <v>211</v>
      </c>
      <c r="C93" s="118" t="s">
        <v>51</v>
      </c>
      <c r="D93" s="118">
        <v>5.0000000000000001E-3</v>
      </c>
      <c r="E93" s="123" t="s">
        <v>134</v>
      </c>
      <c r="F93" s="16"/>
      <c r="G93" s="118">
        <v>1</v>
      </c>
      <c r="H93" s="118">
        <v>3</v>
      </c>
      <c r="I93" s="118">
        <v>1</v>
      </c>
      <c r="J93" s="118">
        <v>1</v>
      </c>
      <c r="K93" s="38"/>
    </row>
    <row r="94" spans="1:11" ht="120.6" customHeight="1" x14ac:dyDescent="0.25">
      <c r="A94" s="35" t="s">
        <v>36</v>
      </c>
      <c r="B94" s="25" t="s">
        <v>212</v>
      </c>
      <c r="C94" s="118" t="s">
        <v>5</v>
      </c>
      <c r="D94" s="118">
        <v>5.0000000000000001E-3</v>
      </c>
      <c r="E94" s="124">
        <v>10.1</v>
      </c>
      <c r="F94" s="16"/>
      <c r="G94" s="122">
        <v>10</v>
      </c>
      <c r="H94" s="122">
        <v>48.9</v>
      </c>
      <c r="I94" s="122">
        <v>10</v>
      </c>
      <c r="J94" s="122">
        <v>10</v>
      </c>
      <c r="K94" s="34"/>
    </row>
    <row r="95" spans="1:11" ht="105.75" customHeight="1" x14ac:dyDescent="0.25">
      <c r="A95" s="35" t="s">
        <v>39</v>
      </c>
      <c r="B95" s="25" t="s">
        <v>35</v>
      </c>
      <c r="C95" s="118" t="s">
        <v>5</v>
      </c>
      <c r="D95" s="118">
        <v>5.0000000000000001E-3</v>
      </c>
      <c r="E95" s="124">
        <v>95.2</v>
      </c>
      <c r="F95" s="16"/>
      <c r="G95" s="122">
        <v>88</v>
      </c>
      <c r="H95" s="122">
        <v>94.8</v>
      </c>
      <c r="I95" s="122">
        <v>90</v>
      </c>
      <c r="J95" s="122">
        <v>90</v>
      </c>
      <c r="K95" s="34"/>
    </row>
    <row r="96" spans="1:11" ht="42.75" customHeight="1" x14ac:dyDescent="0.25">
      <c r="A96" s="35"/>
      <c r="B96" s="25" t="s">
        <v>213</v>
      </c>
      <c r="C96" s="97"/>
      <c r="D96" s="117">
        <f>SUM(D97:D102)</f>
        <v>4.8000000000000001E-2</v>
      </c>
      <c r="E96" s="104"/>
      <c r="F96" s="105"/>
      <c r="G96" s="97"/>
      <c r="H96" s="97"/>
      <c r="I96" s="97"/>
      <c r="J96" s="97"/>
      <c r="K96" s="97"/>
    </row>
    <row r="97" spans="1:11" ht="69.75" customHeight="1" x14ac:dyDescent="0.25">
      <c r="A97" s="35" t="s">
        <v>103</v>
      </c>
      <c r="B97" s="25" t="s">
        <v>214</v>
      </c>
      <c r="C97" s="118" t="s">
        <v>51</v>
      </c>
      <c r="D97" s="118">
        <v>8.0000000000000002E-3</v>
      </c>
      <c r="E97" s="124" t="s">
        <v>134</v>
      </c>
      <c r="F97" s="16"/>
      <c r="G97" s="120">
        <v>7</v>
      </c>
      <c r="H97" s="120">
        <v>14</v>
      </c>
      <c r="I97" s="120">
        <v>13</v>
      </c>
      <c r="J97" s="120">
        <v>18</v>
      </c>
      <c r="K97" s="34"/>
    </row>
    <row r="98" spans="1:11" ht="81" customHeight="1" x14ac:dyDescent="0.25">
      <c r="A98" s="35" t="s">
        <v>147</v>
      </c>
      <c r="B98" s="25" t="s">
        <v>216</v>
      </c>
      <c r="C98" s="118" t="s">
        <v>51</v>
      </c>
      <c r="D98" s="118">
        <v>8.0000000000000002E-3</v>
      </c>
      <c r="E98" s="124" t="s">
        <v>134</v>
      </c>
      <c r="F98" s="16"/>
      <c r="G98" s="120">
        <v>1</v>
      </c>
      <c r="H98" s="120">
        <v>6</v>
      </c>
      <c r="I98" s="120">
        <v>1</v>
      </c>
      <c r="J98" s="120">
        <v>1</v>
      </c>
      <c r="K98" s="34"/>
    </row>
    <row r="99" spans="1:11" ht="147.75" customHeight="1" x14ac:dyDescent="0.25">
      <c r="A99" s="35" t="s">
        <v>148</v>
      </c>
      <c r="B99" s="25" t="s">
        <v>217</v>
      </c>
      <c r="C99" s="118" t="s">
        <v>138</v>
      </c>
      <c r="D99" s="118">
        <v>8.0000000000000002E-3</v>
      </c>
      <c r="E99" s="125">
        <v>54</v>
      </c>
      <c r="F99" s="16"/>
      <c r="G99" s="120">
        <v>63</v>
      </c>
      <c r="H99" s="120">
        <v>189</v>
      </c>
      <c r="I99" s="120">
        <v>66</v>
      </c>
      <c r="J99" s="120">
        <v>71</v>
      </c>
      <c r="K99" s="38"/>
    </row>
    <row r="100" spans="1:11" ht="114" customHeight="1" x14ac:dyDescent="0.25">
      <c r="A100" s="35" t="s">
        <v>149</v>
      </c>
      <c r="B100" s="25" t="s">
        <v>139</v>
      </c>
      <c r="C100" s="118" t="s">
        <v>138</v>
      </c>
      <c r="D100" s="118">
        <v>8.0000000000000002E-3</v>
      </c>
      <c r="E100" s="125">
        <v>29</v>
      </c>
      <c r="F100" s="16"/>
      <c r="G100" s="120">
        <v>14</v>
      </c>
      <c r="H100" s="120">
        <v>30</v>
      </c>
      <c r="I100" s="120">
        <v>26</v>
      </c>
      <c r="J100" s="120">
        <v>36</v>
      </c>
      <c r="K100" s="34"/>
    </row>
    <row r="101" spans="1:11" ht="132" customHeight="1" x14ac:dyDescent="0.25">
      <c r="A101" s="35" t="s">
        <v>177</v>
      </c>
      <c r="B101" s="25" t="s">
        <v>218</v>
      </c>
      <c r="C101" s="118" t="s">
        <v>51</v>
      </c>
      <c r="D101" s="118">
        <v>8.0000000000000002E-3</v>
      </c>
      <c r="E101" s="125">
        <v>11</v>
      </c>
      <c r="F101" s="16"/>
      <c r="G101" s="120">
        <v>42</v>
      </c>
      <c r="H101" s="120">
        <v>145</v>
      </c>
      <c r="I101" s="120">
        <v>26</v>
      </c>
      <c r="J101" s="120">
        <v>16</v>
      </c>
      <c r="K101" s="38"/>
    </row>
    <row r="102" spans="1:11" ht="85.5" customHeight="1" x14ac:dyDescent="0.25">
      <c r="A102" s="126" t="s">
        <v>179</v>
      </c>
      <c r="B102" s="35" t="s">
        <v>140</v>
      </c>
      <c r="C102" s="118" t="s">
        <v>51</v>
      </c>
      <c r="D102" s="118">
        <v>8.0000000000000002E-3</v>
      </c>
      <c r="E102" s="125">
        <v>19</v>
      </c>
      <c r="F102" s="16"/>
      <c r="G102" s="120">
        <v>7</v>
      </c>
      <c r="H102" s="120">
        <v>14</v>
      </c>
      <c r="I102" s="120">
        <v>14</v>
      </c>
      <c r="J102" s="120">
        <v>19</v>
      </c>
      <c r="K102" s="38"/>
    </row>
    <row r="103" spans="1:11" ht="93" customHeight="1" x14ac:dyDescent="0.25">
      <c r="A103" s="127"/>
      <c r="B103" s="128" t="s">
        <v>219</v>
      </c>
      <c r="C103" s="129"/>
      <c r="D103" s="117">
        <f>D104+D105</f>
        <v>0.01</v>
      </c>
      <c r="E103" s="130"/>
      <c r="F103" s="105"/>
      <c r="G103" s="129"/>
      <c r="H103" s="129"/>
      <c r="I103" s="129"/>
      <c r="J103" s="129"/>
      <c r="K103" s="129"/>
    </row>
    <row r="104" spans="1:11" s="5" customFormat="1" ht="71.25" customHeight="1" x14ac:dyDescent="0.25">
      <c r="A104" s="126" t="s">
        <v>193</v>
      </c>
      <c r="B104" s="35" t="s">
        <v>220</v>
      </c>
      <c r="C104" s="118" t="s">
        <v>5</v>
      </c>
      <c r="D104" s="118">
        <v>5.0000000000000001E-3</v>
      </c>
      <c r="E104" s="124">
        <v>0</v>
      </c>
      <c r="F104" s="16"/>
      <c r="G104" s="122">
        <v>10</v>
      </c>
      <c r="H104" s="122">
        <v>10</v>
      </c>
      <c r="I104" s="122">
        <v>10</v>
      </c>
      <c r="J104" s="122">
        <v>10</v>
      </c>
      <c r="K104" s="38"/>
    </row>
    <row r="105" spans="1:11" ht="33" customHeight="1" x14ac:dyDescent="0.25">
      <c r="A105" s="131" t="s">
        <v>194</v>
      </c>
      <c r="B105" s="132" t="s">
        <v>137</v>
      </c>
      <c r="C105" s="133" t="s">
        <v>51</v>
      </c>
      <c r="D105" s="118">
        <v>5.0000000000000001E-3</v>
      </c>
      <c r="E105" s="125">
        <v>0</v>
      </c>
      <c r="F105" s="16"/>
      <c r="G105" s="134">
        <v>2</v>
      </c>
      <c r="H105" s="134">
        <v>2</v>
      </c>
      <c r="I105" s="134">
        <v>10</v>
      </c>
      <c r="J105" s="134">
        <v>10</v>
      </c>
      <c r="K105" s="135"/>
    </row>
    <row r="106" spans="1:11" ht="18" customHeight="1" x14ac:dyDescent="0.25">
      <c r="A106" s="35"/>
      <c r="B106" s="136" t="s">
        <v>130</v>
      </c>
      <c r="C106" s="137"/>
      <c r="D106" s="137"/>
      <c r="E106" s="137"/>
      <c r="F106" s="137"/>
      <c r="G106" s="137"/>
      <c r="H106" s="137"/>
      <c r="I106" s="137"/>
      <c r="J106" s="137"/>
      <c r="K106" s="137"/>
    </row>
    <row r="107" spans="1:11" ht="19.5" customHeight="1" x14ac:dyDescent="0.25">
      <c r="A107" s="35"/>
      <c r="B107" s="138" t="s">
        <v>90</v>
      </c>
      <c r="C107" s="93"/>
      <c r="D107" s="93"/>
      <c r="E107" s="93"/>
      <c r="F107" s="93"/>
      <c r="G107" s="93"/>
      <c r="H107" s="93"/>
      <c r="I107" s="93"/>
      <c r="J107" s="93"/>
      <c r="K107" s="93"/>
    </row>
    <row r="108" spans="1:11" ht="17.25" hidden="1" customHeight="1" x14ac:dyDescent="0.25">
      <c r="A108" s="35"/>
      <c r="B108" s="25"/>
      <c r="C108" s="97"/>
      <c r="D108" s="139">
        <f>D109</f>
        <v>0.06</v>
      </c>
      <c r="E108" s="140"/>
      <c r="F108" s="141"/>
      <c r="G108" s="97"/>
      <c r="H108" s="97"/>
      <c r="I108" s="97"/>
      <c r="J108" s="97"/>
      <c r="K108" s="97"/>
    </row>
    <row r="109" spans="1:11" ht="90.75" customHeight="1" x14ac:dyDescent="0.25">
      <c r="A109" s="35"/>
      <c r="B109" s="25" t="s">
        <v>123</v>
      </c>
      <c r="C109" s="97"/>
      <c r="D109" s="117">
        <f>D110+D111+D112+D113</f>
        <v>0.06</v>
      </c>
      <c r="E109" s="104"/>
      <c r="F109" s="105"/>
      <c r="G109" s="97"/>
      <c r="H109" s="97"/>
      <c r="I109" s="97"/>
      <c r="J109" s="97"/>
      <c r="K109" s="97"/>
    </row>
    <row r="110" spans="1:11" ht="54.75" customHeight="1" x14ac:dyDescent="0.25">
      <c r="A110" s="35" t="s">
        <v>6</v>
      </c>
      <c r="B110" s="25" t="s">
        <v>91</v>
      </c>
      <c r="C110" s="118" t="s">
        <v>124</v>
      </c>
      <c r="D110" s="119">
        <v>1.4999999999999999E-2</v>
      </c>
      <c r="E110" s="142">
        <v>1562</v>
      </c>
      <c r="F110" s="66"/>
      <c r="G110" s="143">
        <v>1100</v>
      </c>
      <c r="H110" s="143">
        <v>1163</v>
      </c>
      <c r="I110" s="143">
        <v>1100</v>
      </c>
      <c r="J110" s="143">
        <v>1100</v>
      </c>
      <c r="K110" s="34"/>
    </row>
    <row r="111" spans="1:11" ht="76.5" customHeight="1" x14ac:dyDescent="0.25">
      <c r="A111" s="35" t="s">
        <v>11</v>
      </c>
      <c r="B111" s="25" t="s">
        <v>141</v>
      </c>
      <c r="C111" s="118" t="s">
        <v>124</v>
      </c>
      <c r="D111" s="119">
        <v>1.4999999999999999E-2</v>
      </c>
      <c r="E111" s="144">
        <v>4800</v>
      </c>
      <c r="F111" s="145"/>
      <c r="G111" s="146">
        <v>4600</v>
      </c>
      <c r="H111" s="146">
        <v>4801.8999999999996</v>
      </c>
      <c r="I111" s="146">
        <v>4600</v>
      </c>
      <c r="J111" s="146">
        <v>4600</v>
      </c>
      <c r="K111" s="34"/>
    </row>
    <row r="112" spans="1:11" ht="53.25" customHeight="1" x14ac:dyDescent="0.25">
      <c r="A112" s="35" t="s">
        <v>19</v>
      </c>
      <c r="B112" s="25" t="s">
        <v>142</v>
      </c>
      <c r="C112" s="118" t="s">
        <v>143</v>
      </c>
      <c r="D112" s="119">
        <v>1.4999999999999999E-2</v>
      </c>
      <c r="E112" s="123">
        <v>65.3</v>
      </c>
      <c r="F112" s="16"/>
      <c r="G112" s="120">
        <v>65</v>
      </c>
      <c r="H112" s="120">
        <v>67</v>
      </c>
      <c r="I112" s="120">
        <v>65</v>
      </c>
      <c r="J112" s="120">
        <v>65</v>
      </c>
      <c r="K112" s="118"/>
    </row>
    <row r="113" spans="1:11" ht="80.25" customHeight="1" x14ac:dyDescent="0.25">
      <c r="A113" s="35" t="s">
        <v>56</v>
      </c>
      <c r="B113" s="25" t="s">
        <v>144</v>
      </c>
      <c r="C113" s="118" t="s">
        <v>143</v>
      </c>
      <c r="D113" s="119">
        <v>1.4999999999999999E-2</v>
      </c>
      <c r="E113" s="144">
        <v>1850</v>
      </c>
      <c r="F113" s="145"/>
      <c r="G113" s="146">
        <v>1830</v>
      </c>
      <c r="H113" s="146">
        <v>2334.6</v>
      </c>
      <c r="I113" s="146">
        <v>1830</v>
      </c>
      <c r="J113" s="146">
        <v>1830</v>
      </c>
      <c r="K113" s="34"/>
    </row>
    <row r="114" spans="1:11" ht="20.25" customHeight="1" x14ac:dyDescent="0.25">
      <c r="A114" s="35"/>
      <c r="B114" s="147" t="s">
        <v>156</v>
      </c>
      <c r="C114" s="148"/>
      <c r="D114" s="148"/>
      <c r="E114" s="148"/>
      <c r="F114" s="148"/>
      <c r="G114" s="148"/>
      <c r="H114" s="148"/>
      <c r="I114" s="148"/>
      <c r="J114" s="148"/>
      <c r="K114" s="149"/>
    </row>
    <row r="115" spans="1:11" ht="20.25" customHeight="1" x14ac:dyDescent="0.25">
      <c r="A115" s="35"/>
      <c r="B115" s="138" t="s">
        <v>92</v>
      </c>
      <c r="C115" s="93"/>
      <c r="D115" s="93"/>
      <c r="E115" s="93"/>
      <c r="F115" s="93"/>
      <c r="G115" s="93"/>
      <c r="H115" s="93"/>
      <c r="I115" s="93"/>
      <c r="J115" s="93"/>
      <c r="K115" s="93"/>
    </row>
    <row r="116" spans="1:11" ht="77.25" customHeight="1" x14ac:dyDescent="0.25">
      <c r="A116" s="35"/>
      <c r="B116" s="25" t="s">
        <v>125</v>
      </c>
      <c r="C116" s="97"/>
      <c r="D116" s="103">
        <f>D117+D118+D119</f>
        <v>1.4999999999999999E-2</v>
      </c>
      <c r="E116" s="104"/>
      <c r="F116" s="105"/>
      <c r="G116" s="97"/>
      <c r="H116" s="97"/>
      <c r="I116" s="97"/>
      <c r="J116" s="97"/>
      <c r="K116" s="97"/>
    </row>
    <row r="117" spans="1:11" ht="55.5" customHeight="1" x14ac:dyDescent="0.25">
      <c r="A117" s="35" t="s">
        <v>6</v>
      </c>
      <c r="B117" s="25" t="s">
        <v>257</v>
      </c>
      <c r="C117" s="27" t="s">
        <v>126</v>
      </c>
      <c r="D117" s="118">
        <v>5.0000000000000001E-3</v>
      </c>
      <c r="E117" s="50">
        <v>3456.2</v>
      </c>
      <c r="F117" s="16"/>
      <c r="G117" s="51">
        <v>2500.3000000000002</v>
      </c>
      <c r="H117" s="51">
        <v>2254.38</v>
      </c>
      <c r="I117" s="51">
        <v>1621.7</v>
      </c>
      <c r="J117" s="51">
        <v>1732.5</v>
      </c>
      <c r="K117" s="34" t="s">
        <v>274</v>
      </c>
    </row>
    <row r="118" spans="1:11" ht="198" customHeight="1" x14ac:dyDescent="0.25">
      <c r="A118" s="35" t="s">
        <v>11</v>
      </c>
      <c r="B118" s="25" t="s">
        <v>221</v>
      </c>
      <c r="C118" s="27" t="s">
        <v>222</v>
      </c>
      <c r="D118" s="118">
        <v>5.0000000000000001E-3</v>
      </c>
      <c r="E118" s="37">
        <v>34</v>
      </c>
      <c r="F118" s="16"/>
      <c r="G118" s="29">
        <v>2.2999999999999998</v>
      </c>
      <c r="H118" s="29">
        <v>0</v>
      </c>
      <c r="I118" s="29">
        <v>6.9</v>
      </c>
      <c r="J118" s="29">
        <v>3.8</v>
      </c>
      <c r="K118" s="34" t="s">
        <v>275</v>
      </c>
    </row>
    <row r="119" spans="1:11" ht="93.75" customHeight="1" x14ac:dyDescent="0.25">
      <c r="A119" s="35" t="s">
        <v>19</v>
      </c>
      <c r="B119" s="25" t="s">
        <v>223</v>
      </c>
      <c r="C119" s="27" t="s">
        <v>116</v>
      </c>
      <c r="D119" s="118">
        <v>5.0000000000000001E-3</v>
      </c>
      <c r="E119" s="150">
        <v>225</v>
      </c>
      <c r="F119" s="16"/>
      <c r="G119" s="109">
        <v>225</v>
      </c>
      <c r="H119" s="109">
        <v>225</v>
      </c>
      <c r="I119" s="109">
        <v>225</v>
      </c>
      <c r="J119" s="109">
        <v>225</v>
      </c>
      <c r="K119" s="34"/>
    </row>
    <row r="120" spans="1:11" ht="52.5" customHeight="1" x14ac:dyDescent="0.25">
      <c r="A120" s="35"/>
      <c r="B120" s="25" t="s">
        <v>93</v>
      </c>
      <c r="C120" s="151"/>
      <c r="D120" s="117">
        <f>D121+D123</f>
        <v>6.0000000000000001E-3</v>
      </c>
      <c r="E120" s="152"/>
      <c r="F120" s="96"/>
      <c r="G120" s="151"/>
      <c r="H120" s="151"/>
      <c r="I120" s="151"/>
      <c r="J120" s="151"/>
      <c r="K120" s="129"/>
    </row>
    <row r="121" spans="1:11" s="4" customFormat="1" ht="93.75" customHeight="1" x14ac:dyDescent="0.25">
      <c r="A121" s="35" t="s">
        <v>33</v>
      </c>
      <c r="B121" s="25" t="s">
        <v>127</v>
      </c>
      <c r="C121" s="27" t="s">
        <v>76</v>
      </c>
      <c r="D121" s="118">
        <v>5.0000000000000001E-3</v>
      </c>
      <c r="E121" s="53">
        <v>0</v>
      </c>
      <c r="F121" s="16"/>
      <c r="G121" s="29">
        <v>32</v>
      </c>
      <c r="H121" s="29">
        <v>0</v>
      </c>
      <c r="I121" s="122">
        <v>0</v>
      </c>
      <c r="J121" s="29">
        <v>0</v>
      </c>
      <c r="K121" s="34" t="s">
        <v>276</v>
      </c>
    </row>
    <row r="122" spans="1:11" s="4" customFormat="1" ht="27" customHeight="1" x14ac:dyDescent="0.25">
      <c r="A122" s="35"/>
      <c r="B122" s="25" t="s">
        <v>145</v>
      </c>
      <c r="C122" s="151"/>
      <c r="D122" s="151"/>
      <c r="E122" s="152"/>
      <c r="F122" s="96"/>
      <c r="G122" s="151"/>
      <c r="H122" s="151"/>
      <c r="I122" s="151"/>
      <c r="J122" s="151"/>
      <c r="K122" s="129"/>
    </row>
    <row r="123" spans="1:11" s="4" customFormat="1" ht="30.75" customHeight="1" x14ac:dyDescent="0.25">
      <c r="A123" s="35" t="s">
        <v>103</v>
      </c>
      <c r="B123" s="25" t="s">
        <v>224</v>
      </c>
      <c r="C123" s="27" t="s">
        <v>146</v>
      </c>
      <c r="D123" s="119">
        <v>1E-3</v>
      </c>
      <c r="E123" s="37">
        <v>31.3</v>
      </c>
      <c r="F123" s="16"/>
      <c r="G123" s="29">
        <v>43</v>
      </c>
      <c r="H123" s="29">
        <v>75.900000000000006</v>
      </c>
      <c r="I123" s="122">
        <v>43.4</v>
      </c>
      <c r="J123" s="29">
        <v>43.7</v>
      </c>
      <c r="K123" s="34"/>
    </row>
    <row r="124" spans="1:11" s="4" customFormat="1" ht="18.75" customHeight="1" x14ac:dyDescent="0.25">
      <c r="A124" s="35"/>
      <c r="B124" s="153" t="s">
        <v>110</v>
      </c>
      <c r="C124" s="148"/>
      <c r="D124" s="148"/>
      <c r="E124" s="148"/>
      <c r="F124" s="148"/>
      <c r="G124" s="148"/>
      <c r="H124" s="148"/>
      <c r="I124" s="148"/>
      <c r="J124" s="148"/>
      <c r="K124" s="149"/>
    </row>
    <row r="125" spans="1:11" ht="28.5" customHeight="1" x14ac:dyDescent="0.25">
      <c r="A125" s="35"/>
      <c r="B125" s="138" t="s">
        <v>94</v>
      </c>
      <c r="C125" s="93"/>
      <c r="D125" s="93"/>
      <c r="E125" s="93"/>
      <c r="F125" s="93"/>
      <c r="G125" s="93"/>
      <c r="H125" s="93"/>
      <c r="I125" s="93"/>
      <c r="J125" s="93"/>
      <c r="K125" s="93"/>
    </row>
    <row r="126" spans="1:11" ht="97.5" customHeight="1" x14ac:dyDescent="0.25">
      <c r="A126" s="35"/>
      <c r="B126" s="25" t="s">
        <v>150</v>
      </c>
      <c r="C126" s="97"/>
      <c r="D126" s="117">
        <f>D127+D128+D129+D130</f>
        <v>0.03</v>
      </c>
      <c r="E126" s="104"/>
      <c r="F126" s="105"/>
      <c r="G126" s="97"/>
      <c r="H126" s="97"/>
      <c r="I126" s="97"/>
      <c r="J126" s="97"/>
      <c r="K126" s="97"/>
    </row>
    <row r="127" spans="1:11" ht="44.25" customHeight="1" x14ac:dyDescent="0.25">
      <c r="A127" s="35" t="s">
        <v>6</v>
      </c>
      <c r="B127" s="36" t="s">
        <v>20</v>
      </c>
      <c r="C127" s="33" t="s">
        <v>21</v>
      </c>
      <c r="D127" s="48">
        <v>0.01</v>
      </c>
      <c r="E127" s="37">
        <v>126</v>
      </c>
      <c r="F127" s="16"/>
      <c r="G127" s="29">
        <v>123</v>
      </c>
      <c r="H127" s="19">
        <v>124.5</v>
      </c>
      <c r="I127" s="29">
        <v>128</v>
      </c>
      <c r="J127" s="29">
        <v>128</v>
      </c>
      <c r="K127" s="154"/>
    </row>
    <row r="128" spans="1:11" ht="44.25" customHeight="1" x14ac:dyDescent="0.25">
      <c r="A128" s="35" t="s">
        <v>11</v>
      </c>
      <c r="B128" s="36" t="s">
        <v>22</v>
      </c>
      <c r="C128" s="33" t="s">
        <v>23</v>
      </c>
      <c r="D128" s="48"/>
      <c r="E128" s="37">
        <v>374.3</v>
      </c>
      <c r="F128" s="16"/>
      <c r="G128" s="29" t="s">
        <v>134</v>
      </c>
      <c r="H128" s="29" t="s">
        <v>134</v>
      </c>
      <c r="I128" s="29" t="s">
        <v>134</v>
      </c>
      <c r="J128" s="29" t="s">
        <v>134</v>
      </c>
      <c r="K128" s="34" t="s">
        <v>267</v>
      </c>
    </row>
    <row r="129" spans="1:11" ht="60" customHeight="1" x14ac:dyDescent="0.25">
      <c r="A129" s="35" t="s">
        <v>19</v>
      </c>
      <c r="B129" s="36" t="s">
        <v>258</v>
      </c>
      <c r="C129" s="33" t="s">
        <v>23</v>
      </c>
      <c r="D129" s="48">
        <v>0.01</v>
      </c>
      <c r="E129" s="37" t="s">
        <v>134</v>
      </c>
      <c r="F129" s="16"/>
      <c r="G129" s="29">
        <v>307.39999999999998</v>
      </c>
      <c r="H129" s="29">
        <v>307.39999999999998</v>
      </c>
      <c r="I129" s="29">
        <v>325.5</v>
      </c>
      <c r="J129" s="29">
        <v>350.7</v>
      </c>
      <c r="K129" s="43" t="s">
        <v>277</v>
      </c>
    </row>
    <row r="130" spans="1:11" ht="55.5" customHeight="1" x14ac:dyDescent="0.25">
      <c r="A130" s="35" t="s">
        <v>56</v>
      </c>
      <c r="B130" s="36" t="s">
        <v>50</v>
      </c>
      <c r="C130" s="33" t="s">
        <v>5</v>
      </c>
      <c r="D130" s="48">
        <v>0.01</v>
      </c>
      <c r="E130" s="53">
        <v>1.0900000000000001</v>
      </c>
      <c r="F130" s="16"/>
      <c r="G130" s="33">
        <v>1.0900000000000001</v>
      </c>
      <c r="H130" s="33">
        <v>1.0900000000000001</v>
      </c>
      <c r="I130" s="33">
        <v>1.0900000000000001</v>
      </c>
      <c r="J130" s="33">
        <v>1.0900000000000001</v>
      </c>
      <c r="K130" s="155"/>
    </row>
    <row r="131" spans="1:11" ht="21" customHeight="1" x14ac:dyDescent="0.25">
      <c r="A131" s="35"/>
      <c r="B131" s="54" t="s">
        <v>96</v>
      </c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1:11" ht="19.5" customHeight="1" x14ac:dyDescent="0.25">
      <c r="A132" s="35"/>
      <c r="B132" s="56" t="s">
        <v>95</v>
      </c>
      <c r="C132" s="20"/>
      <c r="D132" s="20"/>
      <c r="E132" s="20"/>
      <c r="F132" s="20"/>
      <c r="G132" s="20"/>
      <c r="H132" s="20"/>
      <c r="I132" s="20"/>
      <c r="J132" s="20"/>
      <c r="K132" s="20"/>
    </row>
    <row r="133" spans="1:11" ht="58.5" customHeight="1" x14ac:dyDescent="0.25">
      <c r="A133" s="35"/>
      <c r="B133" s="36" t="s">
        <v>225</v>
      </c>
      <c r="C133" s="57"/>
      <c r="D133" s="156">
        <f>D136</f>
        <v>8.0000000000000002E-3</v>
      </c>
      <c r="E133" s="95"/>
      <c r="F133" s="96"/>
      <c r="G133" s="57"/>
      <c r="H133" s="57"/>
      <c r="I133" s="57"/>
      <c r="J133" s="57"/>
      <c r="K133" s="97"/>
    </row>
    <row r="134" spans="1:11" ht="106.5" customHeight="1" x14ac:dyDescent="0.25">
      <c r="A134" s="35" t="s">
        <v>6</v>
      </c>
      <c r="B134" s="25" t="s">
        <v>97</v>
      </c>
      <c r="C134" s="118" t="s">
        <v>226</v>
      </c>
      <c r="D134" s="19"/>
      <c r="E134" s="37">
        <v>216</v>
      </c>
      <c r="F134" s="16"/>
      <c r="G134" s="29">
        <v>0</v>
      </c>
      <c r="H134" s="29">
        <v>0</v>
      </c>
      <c r="I134" s="29">
        <v>145</v>
      </c>
      <c r="J134" s="29">
        <v>0</v>
      </c>
      <c r="K134" s="34" t="s">
        <v>267</v>
      </c>
    </row>
    <row r="135" spans="1:11" s="4" customFormat="1" ht="69" customHeight="1" x14ac:dyDescent="0.25">
      <c r="A135" s="35" t="s">
        <v>11</v>
      </c>
      <c r="B135" s="25" t="s">
        <v>227</v>
      </c>
      <c r="C135" s="118" t="s">
        <v>5</v>
      </c>
      <c r="D135" s="19"/>
      <c r="E135" s="37">
        <v>37.44</v>
      </c>
      <c r="F135" s="16"/>
      <c r="G135" s="29" t="s">
        <v>134</v>
      </c>
      <c r="H135" s="29" t="s">
        <v>134</v>
      </c>
      <c r="I135" s="29" t="s">
        <v>134</v>
      </c>
      <c r="J135" s="29" t="s">
        <v>134</v>
      </c>
      <c r="K135" s="34" t="s">
        <v>267</v>
      </c>
    </row>
    <row r="136" spans="1:11" s="4" customFormat="1" ht="69" customHeight="1" x14ac:dyDescent="0.25">
      <c r="A136" s="35" t="s">
        <v>19</v>
      </c>
      <c r="B136" s="25" t="s">
        <v>259</v>
      </c>
      <c r="C136" s="118" t="s">
        <v>260</v>
      </c>
      <c r="D136" s="19">
        <v>8.0000000000000002E-3</v>
      </c>
      <c r="E136" s="37" t="s">
        <v>134</v>
      </c>
      <c r="F136" s="16"/>
      <c r="G136" s="29">
        <v>4.5</v>
      </c>
      <c r="H136" s="29">
        <v>2.8</v>
      </c>
      <c r="I136" s="29">
        <v>4.5</v>
      </c>
      <c r="J136" s="29">
        <v>5</v>
      </c>
      <c r="K136" s="43" t="s">
        <v>278</v>
      </c>
    </row>
    <row r="137" spans="1:11" ht="21.75" customHeight="1" x14ac:dyDescent="0.25">
      <c r="A137" s="35"/>
      <c r="B137" s="136" t="s">
        <v>98</v>
      </c>
      <c r="C137" s="55"/>
      <c r="D137" s="55"/>
      <c r="E137" s="55"/>
      <c r="F137" s="55"/>
      <c r="G137" s="55"/>
      <c r="H137" s="55"/>
      <c r="I137" s="55"/>
      <c r="J137" s="55"/>
      <c r="K137" s="55"/>
    </row>
    <row r="138" spans="1:11" ht="81.75" customHeight="1" x14ac:dyDescent="0.25">
      <c r="A138" s="35"/>
      <c r="B138" s="36" t="s">
        <v>151</v>
      </c>
      <c r="C138" s="57"/>
      <c r="D138" s="94">
        <f>D139+D140</f>
        <v>0.16</v>
      </c>
      <c r="E138" s="95"/>
      <c r="F138" s="96"/>
      <c r="G138" s="57"/>
      <c r="H138" s="57"/>
      <c r="I138" s="57"/>
      <c r="J138" s="57"/>
      <c r="K138" s="97"/>
    </row>
    <row r="139" spans="1:11" ht="75.75" customHeight="1" x14ac:dyDescent="0.25">
      <c r="A139" s="35" t="s">
        <v>6</v>
      </c>
      <c r="B139" s="25" t="s">
        <v>37</v>
      </c>
      <c r="C139" s="157" t="s">
        <v>5</v>
      </c>
      <c r="D139" s="158">
        <v>0.08</v>
      </c>
      <c r="E139" s="159">
        <v>79.8</v>
      </c>
      <c r="F139" s="18"/>
      <c r="G139" s="157">
        <v>74.8</v>
      </c>
      <c r="H139" s="160">
        <v>78.7</v>
      </c>
      <c r="I139" s="157">
        <v>74.900000000000006</v>
      </c>
      <c r="J139" s="160">
        <v>75</v>
      </c>
      <c r="K139" s="34"/>
    </row>
    <row r="140" spans="1:11" ht="70.5" customHeight="1" x14ac:dyDescent="0.25">
      <c r="A140" s="35" t="s">
        <v>11</v>
      </c>
      <c r="B140" s="25" t="s">
        <v>38</v>
      </c>
      <c r="C140" s="157" t="s">
        <v>5</v>
      </c>
      <c r="D140" s="158">
        <v>0.08</v>
      </c>
      <c r="E140" s="159">
        <v>47.5</v>
      </c>
      <c r="F140" s="18"/>
      <c r="G140" s="161">
        <v>43.15</v>
      </c>
      <c r="H140" s="161">
        <v>50</v>
      </c>
      <c r="I140" s="157">
        <v>43.2</v>
      </c>
      <c r="J140" s="157">
        <v>43.25</v>
      </c>
      <c r="K140" s="34"/>
    </row>
    <row r="141" spans="1:11" ht="21" customHeight="1" x14ac:dyDescent="0.25">
      <c r="A141" s="35"/>
      <c r="B141" s="54" t="s">
        <v>228</v>
      </c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1:11" ht="22.5" customHeight="1" x14ac:dyDescent="0.25">
      <c r="A142" s="35"/>
      <c r="B142" s="56" t="s">
        <v>229</v>
      </c>
      <c r="C142" s="20"/>
      <c r="D142" s="20"/>
      <c r="E142" s="20"/>
      <c r="F142" s="20"/>
      <c r="G142" s="20"/>
      <c r="H142" s="20"/>
      <c r="I142" s="20"/>
      <c r="J142" s="20"/>
      <c r="K142" s="20"/>
    </row>
    <row r="143" spans="1:11" ht="52.5" customHeight="1" x14ac:dyDescent="0.25">
      <c r="A143" s="35"/>
      <c r="B143" s="36" t="s">
        <v>230</v>
      </c>
      <c r="C143" s="57"/>
      <c r="D143" s="94">
        <f>D144+D146</f>
        <v>7.0000000000000007E-2</v>
      </c>
      <c r="E143" s="95"/>
      <c r="F143" s="96"/>
      <c r="G143" s="57"/>
      <c r="H143" s="57"/>
      <c r="I143" s="57"/>
      <c r="J143" s="57"/>
      <c r="K143" s="97"/>
    </row>
    <row r="144" spans="1:11" ht="70.900000000000006" customHeight="1" x14ac:dyDescent="0.25">
      <c r="A144" s="162" t="s">
        <v>6</v>
      </c>
      <c r="B144" s="25" t="s">
        <v>231</v>
      </c>
      <c r="C144" s="157" t="s">
        <v>100</v>
      </c>
      <c r="D144" s="163">
        <v>0.04</v>
      </c>
      <c r="E144" s="164">
        <v>153</v>
      </c>
      <c r="F144" s="18"/>
      <c r="G144" s="157">
        <v>85</v>
      </c>
      <c r="H144" s="157">
        <v>86</v>
      </c>
      <c r="I144" s="157">
        <v>100</v>
      </c>
      <c r="J144" s="157">
        <v>117</v>
      </c>
      <c r="K144" s="38"/>
    </row>
    <row r="145" spans="1:11" ht="42" customHeight="1" x14ac:dyDescent="0.25">
      <c r="A145" s="165"/>
      <c r="B145" s="25" t="s">
        <v>128</v>
      </c>
      <c r="C145" s="166"/>
      <c r="D145" s="167"/>
      <c r="E145" s="164">
        <v>48</v>
      </c>
      <c r="F145" s="18"/>
      <c r="G145" s="157">
        <v>8</v>
      </c>
      <c r="H145" s="157">
        <v>8</v>
      </c>
      <c r="I145" s="157">
        <v>9</v>
      </c>
      <c r="J145" s="157">
        <v>40</v>
      </c>
      <c r="K145" s="38"/>
    </row>
    <row r="146" spans="1:11" ht="48" customHeight="1" x14ac:dyDescent="0.25">
      <c r="A146" s="162" t="s">
        <v>11</v>
      </c>
      <c r="B146" s="25" t="s">
        <v>232</v>
      </c>
      <c r="C146" s="74" t="s">
        <v>40</v>
      </c>
      <c r="D146" s="163">
        <v>0.03</v>
      </c>
      <c r="E146" s="168">
        <v>9.9390000000000001</v>
      </c>
      <c r="F146" s="18"/>
      <c r="G146" s="158">
        <v>6.585</v>
      </c>
      <c r="H146" s="158">
        <v>6.6890000000000001</v>
      </c>
      <c r="I146" s="158">
        <v>6.5090000000000003</v>
      </c>
      <c r="J146" s="158">
        <v>7.5819999999999999</v>
      </c>
      <c r="K146" s="38"/>
    </row>
    <row r="147" spans="1:11" ht="40.5" customHeight="1" x14ac:dyDescent="0.25">
      <c r="A147" s="165"/>
      <c r="B147" s="25" t="s">
        <v>128</v>
      </c>
      <c r="C147" s="71"/>
      <c r="D147" s="167"/>
      <c r="E147" s="168">
        <v>3.6419999999999999</v>
      </c>
      <c r="F147" s="18"/>
      <c r="G147" s="158">
        <v>0.81</v>
      </c>
      <c r="H147" s="158">
        <v>0.86</v>
      </c>
      <c r="I147" s="158">
        <v>0.61499999999999999</v>
      </c>
      <c r="J147" s="158">
        <v>2.5920000000000001</v>
      </c>
      <c r="K147" s="38"/>
    </row>
    <row r="148" spans="1:11" ht="54.75" hidden="1" customHeight="1" x14ac:dyDescent="0.25">
      <c r="A148" s="35"/>
      <c r="B148" s="36" t="s">
        <v>233</v>
      </c>
      <c r="C148" s="57"/>
      <c r="D148" s="57"/>
      <c r="E148" s="95"/>
      <c r="F148" s="96"/>
      <c r="G148" s="57"/>
      <c r="H148" s="57"/>
      <c r="I148" s="57"/>
      <c r="J148" s="57"/>
      <c r="K148" s="57"/>
    </row>
    <row r="149" spans="1:11" ht="69.75" hidden="1" customHeight="1" x14ac:dyDescent="0.25">
      <c r="A149" s="162" t="s">
        <v>33</v>
      </c>
      <c r="B149" s="25" t="s">
        <v>234</v>
      </c>
      <c r="C149" s="169" t="s">
        <v>101</v>
      </c>
      <c r="D149" s="57"/>
      <c r="E149" s="164" t="s">
        <v>134</v>
      </c>
      <c r="F149" s="18"/>
      <c r="G149" s="157" t="s">
        <v>134</v>
      </c>
      <c r="H149" s="157" t="s">
        <v>134</v>
      </c>
      <c r="I149" s="157" t="s">
        <v>134</v>
      </c>
      <c r="J149" s="157" t="s">
        <v>134</v>
      </c>
      <c r="K149" s="25"/>
    </row>
    <row r="150" spans="1:11" ht="37.5" hidden="1" customHeight="1" x14ac:dyDescent="0.25">
      <c r="A150" s="165"/>
      <c r="B150" s="25" t="s">
        <v>128</v>
      </c>
      <c r="C150" s="170"/>
      <c r="D150" s="57"/>
      <c r="E150" s="164" t="s">
        <v>134</v>
      </c>
      <c r="F150" s="18"/>
      <c r="G150" s="157" t="s">
        <v>134</v>
      </c>
      <c r="H150" s="157" t="s">
        <v>134</v>
      </c>
      <c r="I150" s="157" t="s">
        <v>134</v>
      </c>
      <c r="J150" s="157" t="s">
        <v>134</v>
      </c>
      <c r="K150" s="25"/>
    </row>
    <row r="151" spans="1:11" ht="70.5" hidden="1" customHeight="1" x14ac:dyDescent="0.25">
      <c r="A151" s="162" t="s">
        <v>36</v>
      </c>
      <c r="B151" s="25" t="s">
        <v>235</v>
      </c>
      <c r="C151" s="169" t="s">
        <v>101</v>
      </c>
      <c r="D151" s="57"/>
      <c r="E151" s="164" t="s">
        <v>134</v>
      </c>
      <c r="F151" s="18"/>
      <c r="G151" s="157" t="s">
        <v>134</v>
      </c>
      <c r="H151" s="157" t="s">
        <v>134</v>
      </c>
      <c r="I151" s="157" t="s">
        <v>134</v>
      </c>
      <c r="J151" s="157" t="s">
        <v>134</v>
      </c>
      <c r="K151" s="38"/>
    </row>
    <row r="152" spans="1:11" ht="39" hidden="1" customHeight="1" x14ac:dyDescent="0.25">
      <c r="A152" s="165"/>
      <c r="B152" s="25" t="s">
        <v>128</v>
      </c>
      <c r="C152" s="170"/>
      <c r="D152" s="57"/>
      <c r="E152" s="164" t="s">
        <v>134</v>
      </c>
      <c r="F152" s="18"/>
      <c r="G152" s="157" t="s">
        <v>134</v>
      </c>
      <c r="H152" s="157" t="s">
        <v>134</v>
      </c>
      <c r="I152" s="157" t="s">
        <v>134</v>
      </c>
      <c r="J152" s="157" t="s">
        <v>134</v>
      </c>
      <c r="K152" s="38"/>
    </row>
    <row r="153" spans="1:11" ht="93" hidden="1" customHeight="1" x14ac:dyDescent="0.25">
      <c r="A153" s="162" t="s">
        <v>39</v>
      </c>
      <c r="B153" s="25" t="s">
        <v>236</v>
      </c>
      <c r="C153" s="74" t="s">
        <v>40</v>
      </c>
      <c r="D153" s="57"/>
      <c r="E153" s="164" t="s">
        <v>134</v>
      </c>
      <c r="F153" s="18"/>
      <c r="G153" s="157" t="s">
        <v>134</v>
      </c>
      <c r="H153" s="157" t="s">
        <v>134</v>
      </c>
      <c r="I153" s="157" t="s">
        <v>134</v>
      </c>
      <c r="J153" s="157" t="s">
        <v>134</v>
      </c>
      <c r="K153" s="97"/>
    </row>
    <row r="154" spans="1:11" ht="39.75" hidden="1" customHeight="1" x14ac:dyDescent="0.25">
      <c r="A154" s="165"/>
      <c r="B154" s="25" t="s">
        <v>128</v>
      </c>
      <c r="C154" s="71"/>
      <c r="D154" s="57"/>
      <c r="E154" s="164" t="s">
        <v>134</v>
      </c>
      <c r="F154" s="18"/>
      <c r="G154" s="157" t="s">
        <v>134</v>
      </c>
      <c r="H154" s="157" t="s">
        <v>134</v>
      </c>
      <c r="I154" s="157" t="s">
        <v>134</v>
      </c>
      <c r="J154" s="157" t="s">
        <v>134</v>
      </c>
      <c r="K154" s="97"/>
    </row>
    <row r="155" spans="1:11" ht="91.5" hidden="1" customHeight="1" x14ac:dyDescent="0.25">
      <c r="A155" s="162" t="s">
        <v>66</v>
      </c>
      <c r="B155" s="25" t="s">
        <v>237</v>
      </c>
      <c r="C155" s="74" t="s">
        <v>41</v>
      </c>
      <c r="D155" s="57"/>
      <c r="E155" s="164" t="s">
        <v>134</v>
      </c>
      <c r="F155" s="18"/>
      <c r="G155" s="157" t="s">
        <v>134</v>
      </c>
      <c r="H155" s="157" t="s">
        <v>134</v>
      </c>
      <c r="I155" s="157" t="s">
        <v>134</v>
      </c>
      <c r="J155" s="157" t="s">
        <v>134</v>
      </c>
      <c r="K155" s="97"/>
    </row>
    <row r="156" spans="1:11" ht="38.25" hidden="1" x14ac:dyDescent="0.25">
      <c r="A156" s="165"/>
      <c r="B156" s="25" t="s">
        <v>128</v>
      </c>
      <c r="C156" s="71"/>
      <c r="D156" s="57"/>
      <c r="E156" s="164" t="s">
        <v>134</v>
      </c>
      <c r="F156" s="18"/>
      <c r="G156" s="157" t="s">
        <v>134</v>
      </c>
      <c r="H156" s="157" t="s">
        <v>134</v>
      </c>
      <c r="I156" s="157" t="s">
        <v>134</v>
      </c>
      <c r="J156" s="157" t="s">
        <v>134</v>
      </c>
      <c r="K156" s="97"/>
    </row>
    <row r="157" spans="1:11" ht="58.5" hidden="1" customHeight="1" x14ac:dyDescent="0.25">
      <c r="A157" s="35"/>
      <c r="B157" s="36" t="s">
        <v>238</v>
      </c>
      <c r="C157" s="57"/>
      <c r="D157" s="57"/>
      <c r="E157" s="95"/>
      <c r="F157" s="96"/>
      <c r="G157" s="57"/>
      <c r="H157" s="57"/>
      <c r="I157" s="57"/>
      <c r="J157" s="57"/>
      <c r="K157" s="57"/>
    </row>
    <row r="158" spans="1:11" ht="93.75" hidden="1" customHeight="1" x14ac:dyDescent="0.25">
      <c r="A158" s="162" t="s">
        <v>103</v>
      </c>
      <c r="B158" s="36" t="s">
        <v>239</v>
      </c>
      <c r="C158" s="74" t="s">
        <v>101</v>
      </c>
      <c r="D158" s="57"/>
      <c r="E158" s="164" t="s">
        <v>134</v>
      </c>
      <c r="F158" s="18"/>
      <c r="G158" s="157" t="s">
        <v>134</v>
      </c>
      <c r="H158" s="157" t="s">
        <v>134</v>
      </c>
      <c r="I158" s="157" t="s">
        <v>134</v>
      </c>
      <c r="J158" s="157" t="s">
        <v>134</v>
      </c>
      <c r="K158" s="171"/>
    </row>
    <row r="159" spans="1:11" ht="45" hidden="1" customHeight="1" x14ac:dyDescent="0.25">
      <c r="A159" s="165"/>
      <c r="B159" s="25" t="s">
        <v>128</v>
      </c>
      <c r="C159" s="71"/>
      <c r="D159" s="57"/>
      <c r="E159" s="164" t="s">
        <v>134</v>
      </c>
      <c r="F159" s="18"/>
      <c r="G159" s="157" t="s">
        <v>134</v>
      </c>
      <c r="H159" s="157" t="s">
        <v>134</v>
      </c>
      <c r="I159" s="157" t="s">
        <v>134</v>
      </c>
      <c r="J159" s="157" t="s">
        <v>134</v>
      </c>
      <c r="K159" s="171"/>
    </row>
    <row r="160" spans="1:11" ht="54" hidden="1" customHeight="1" x14ac:dyDescent="0.25">
      <c r="A160" s="172"/>
      <c r="B160" s="25" t="s">
        <v>240</v>
      </c>
      <c r="C160" s="151"/>
      <c r="D160" s="151"/>
      <c r="E160" s="152"/>
      <c r="F160" s="96"/>
      <c r="G160" s="151"/>
      <c r="H160" s="151"/>
      <c r="I160" s="151"/>
      <c r="J160" s="151"/>
      <c r="K160" s="151"/>
    </row>
    <row r="161" spans="1:11" ht="147" hidden="1" customHeight="1" x14ac:dyDescent="0.25">
      <c r="A161" s="173" t="s">
        <v>193</v>
      </c>
      <c r="B161" s="25" t="s">
        <v>241</v>
      </c>
      <c r="C161" s="174" t="s">
        <v>49</v>
      </c>
      <c r="D161" s="57"/>
      <c r="E161" s="164" t="s">
        <v>134</v>
      </c>
      <c r="F161" s="18"/>
      <c r="G161" s="157" t="s">
        <v>134</v>
      </c>
      <c r="H161" s="157" t="s">
        <v>134</v>
      </c>
      <c r="I161" s="157" t="s">
        <v>134</v>
      </c>
      <c r="J161" s="157" t="s">
        <v>134</v>
      </c>
      <c r="K161" s="171"/>
    </row>
    <row r="162" spans="1:11" ht="45" hidden="1" customHeight="1" x14ac:dyDescent="0.25">
      <c r="A162" s="175"/>
      <c r="B162" s="25" t="s">
        <v>128</v>
      </c>
      <c r="C162" s="71"/>
      <c r="D162" s="57"/>
      <c r="E162" s="164" t="s">
        <v>134</v>
      </c>
      <c r="F162" s="18"/>
      <c r="G162" s="157" t="s">
        <v>134</v>
      </c>
      <c r="H162" s="157" t="s">
        <v>134</v>
      </c>
      <c r="I162" s="157" t="s">
        <v>134</v>
      </c>
      <c r="J162" s="157" t="s">
        <v>134</v>
      </c>
      <c r="K162" s="171"/>
    </row>
    <row r="163" spans="1:11" ht="42" hidden="1" customHeight="1" x14ac:dyDescent="0.25">
      <c r="A163" s="176"/>
      <c r="B163" s="25" t="s">
        <v>242</v>
      </c>
      <c r="C163" s="151"/>
      <c r="D163" s="151"/>
      <c r="E163" s="152"/>
      <c r="F163" s="96"/>
      <c r="G163" s="151"/>
      <c r="H163" s="151"/>
      <c r="I163" s="151"/>
      <c r="J163" s="151"/>
      <c r="K163" s="151"/>
    </row>
    <row r="164" spans="1:11" ht="54" hidden="1" customHeight="1" x14ac:dyDescent="0.25">
      <c r="A164" s="173" t="s">
        <v>196</v>
      </c>
      <c r="B164" s="25" t="s">
        <v>243</v>
      </c>
      <c r="C164" s="74" t="s">
        <v>101</v>
      </c>
      <c r="D164" s="57"/>
      <c r="E164" s="164" t="s">
        <v>134</v>
      </c>
      <c r="F164" s="18"/>
      <c r="G164" s="157" t="s">
        <v>134</v>
      </c>
      <c r="H164" s="157" t="s">
        <v>134</v>
      </c>
      <c r="I164" s="157" t="s">
        <v>134</v>
      </c>
      <c r="J164" s="157" t="s">
        <v>134</v>
      </c>
      <c r="K164" s="171"/>
    </row>
    <row r="165" spans="1:11" ht="45" hidden="1" customHeight="1" x14ac:dyDescent="0.25">
      <c r="A165" s="165"/>
      <c r="B165" s="25" t="s">
        <v>128</v>
      </c>
      <c r="C165" s="75"/>
      <c r="D165" s="57"/>
      <c r="E165" s="164" t="s">
        <v>134</v>
      </c>
      <c r="F165" s="18"/>
      <c r="G165" s="157" t="s">
        <v>134</v>
      </c>
      <c r="H165" s="157" t="s">
        <v>134</v>
      </c>
      <c r="I165" s="157" t="s">
        <v>134</v>
      </c>
      <c r="J165" s="157" t="s">
        <v>134</v>
      </c>
      <c r="K165" s="171"/>
    </row>
    <row r="166" spans="1:11" ht="93.75" hidden="1" customHeight="1" x14ac:dyDescent="0.25">
      <c r="A166" s="173" t="s">
        <v>198</v>
      </c>
      <c r="B166" s="25" t="s">
        <v>244</v>
      </c>
      <c r="C166" s="74" t="s">
        <v>101</v>
      </c>
      <c r="D166" s="57"/>
      <c r="E166" s="164" t="s">
        <v>134</v>
      </c>
      <c r="F166" s="18"/>
      <c r="G166" s="157" t="s">
        <v>134</v>
      </c>
      <c r="H166" s="157" t="s">
        <v>134</v>
      </c>
      <c r="I166" s="157" t="s">
        <v>134</v>
      </c>
      <c r="J166" s="157" t="s">
        <v>134</v>
      </c>
      <c r="K166" s="171"/>
    </row>
    <row r="167" spans="1:11" ht="45" hidden="1" customHeight="1" x14ac:dyDescent="0.25">
      <c r="A167" s="175"/>
      <c r="B167" s="25" t="s">
        <v>128</v>
      </c>
      <c r="C167" s="75"/>
      <c r="D167" s="57"/>
      <c r="E167" s="164" t="s">
        <v>134</v>
      </c>
      <c r="F167" s="18"/>
      <c r="G167" s="157" t="s">
        <v>134</v>
      </c>
      <c r="H167" s="157" t="s">
        <v>134</v>
      </c>
      <c r="I167" s="157" t="s">
        <v>134</v>
      </c>
      <c r="J167" s="157" t="s">
        <v>134</v>
      </c>
      <c r="K167" s="171"/>
    </row>
    <row r="168" spans="1:11" ht="18.75" customHeight="1" x14ac:dyDescent="0.25">
      <c r="A168" s="35"/>
      <c r="B168" s="54" t="s">
        <v>245</v>
      </c>
      <c r="C168" s="137"/>
      <c r="D168" s="137"/>
      <c r="E168" s="137"/>
      <c r="F168" s="137"/>
      <c r="G168" s="137"/>
      <c r="H168" s="137"/>
      <c r="I168" s="137"/>
      <c r="J168" s="137"/>
      <c r="K168" s="137"/>
    </row>
    <row r="169" spans="1:11" ht="18" customHeight="1" x14ac:dyDescent="0.25">
      <c r="A169" s="177"/>
      <c r="B169" s="178" t="s">
        <v>246</v>
      </c>
      <c r="C169" s="179"/>
      <c r="D169" s="179"/>
      <c r="E169" s="179"/>
      <c r="F169" s="179"/>
      <c r="G169" s="179"/>
      <c r="H169" s="179"/>
      <c r="I169" s="179"/>
      <c r="J169" s="179"/>
      <c r="K169" s="179"/>
    </row>
    <row r="170" spans="1:11" ht="18" hidden="1" customHeight="1" x14ac:dyDescent="0.25">
      <c r="A170" s="177"/>
      <c r="B170" s="180"/>
      <c r="C170" s="181"/>
      <c r="D170" s="182">
        <f>D171+D173</f>
        <v>0.01</v>
      </c>
      <c r="E170" s="183"/>
      <c r="F170" s="184"/>
      <c r="G170" s="181"/>
      <c r="H170" s="181"/>
      <c r="I170" s="181"/>
      <c r="J170" s="181"/>
      <c r="K170" s="181"/>
    </row>
    <row r="171" spans="1:11" ht="54.75" customHeight="1" x14ac:dyDescent="0.25">
      <c r="A171" s="35"/>
      <c r="B171" s="36" t="s">
        <v>152</v>
      </c>
      <c r="C171" s="97"/>
      <c r="D171" s="103">
        <f>D172</f>
        <v>5.0000000000000001E-3</v>
      </c>
      <c r="E171" s="104"/>
      <c r="F171" s="105"/>
      <c r="G171" s="97"/>
      <c r="H171" s="97"/>
      <c r="I171" s="97"/>
      <c r="J171" s="97"/>
      <c r="K171" s="97"/>
    </row>
    <row r="172" spans="1:11" ht="232.5" customHeight="1" x14ac:dyDescent="0.25">
      <c r="A172" s="35" t="s">
        <v>6</v>
      </c>
      <c r="B172" s="25" t="s">
        <v>247</v>
      </c>
      <c r="C172" s="118" t="s">
        <v>101</v>
      </c>
      <c r="D172" s="27">
        <v>5.0000000000000001E-3</v>
      </c>
      <c r="E172" s="15">
        <v>5</v>
      </c>
      <c r="F172" s="16"/>
      <c r="G172" s="67">
        <v>19</v>
      </c>
      <c r="H172" s="19">
        <v>17</v>
      </c>
      <c r="I172" s="67">
        <v>5</v>
      </c>
      <c r="J172" s="67">
        <v>5</v>
      </c>
      <c r="K172" s="25" t="s">
        <v>280</v>
      </c>
    </row>
    <row r="173" spans="1:11" ht="67.5" customHeight="1" x14ac:dyDescent="0.25">
      <c r="A173" s="61"/>
      <c r="B173" s="84" t="s">
        <v>153</v>
      </c>
      <c r="C173" s="84"/>
      <c r="D173" s="185">
        <v>5.0000000000000001E-3</v>
      </c>
      <c r="E173" s="186"/>
      <c r="F173" s="187"/>
      <c r="G173" s="84"/>
      <c r="H173" s="84"/>
      <c r="I173" s="84"/>
      <c r="J173" s="84"/>
      <c r="K173" s="84"/>
    </row>
    <row r="174" spans="1:11" ht="69.75" customHeight="1" x14ac:dyDescent="0.25">
      <c r="A174" s="35" t="s">
        <v>33</v>
      </c>
      <c r="B174" s="25" t="s">
        <v>154</v>
      </c>
      <c r="C174" s="118" t="s">
        <v>101</v>
      </c>
      <c r="D174" s="48">
        <v>5.0000000000000001E-3</v>
      </c>
      <c r="E174" s="150">
        <v>29</v>
      </c>
      <c r="F174" s="16"/>
      <c r="G174" s="109">
        <v>50</v>
      </c>
      <c r="H174" s="109">
        <v>55</v>
      </c>
      <c r="I174" s="109">
        <v>48</v>
      </c>
      <c r="J174" s="109">
        <v>48</v>
      </c>
      <c r="K174" s="38"/>
    </row>
    <row r="175" spans="1:11" ht="22.5" customHeight="1" x14ac:dyDescent="0.25">
      <c r="A175" s="35"/>
      <c r="B175" s="54" t="s">
        <v>104</v>
      </c>
      <c r="C175" s="20"/>
      <c r="D175" s="20"/>
      <c r="E175" s="20"/>
      <c r="F175" s="20"/>
      <c r="G175" s="20"/>
      <c r="H175" s="20"/>
      <c r="I175" s="20"/>
      <c r="J175" s="20"/>
      <c r="K175" s="20"/>
    </row>
    <row r="176" spans="1:11" s="4" customFormat="1" ht="27" customHeight="1" x14ac:dyDescent="0.2">
      <c r="A176" s="35"/>
      <c r="B176" s="188" t="s">
        <v>248</v>
      </c>
      <c r="C176" s="189"/>
      <c r="D176" s="189"/>
      <c r="E176" s="189"/>
      <c r="F176" s="189"/>
      <c r="G176" s="189"/>
      <c r="H176" s="189"/>
      <c r="I176" s="189"/>
      <c r="J176" s="189"/>
      <c r="K176" s="190"/>
    </row>
    <row r="177" spans="1:11" s="4" customFormat="1" ht="27" hidden="1" customHeight="1" x14ac:dyDescent="0.2">
      <c r="A177" s="35"/>
      <c r="B177" s="191"/>
      <c r="C177" s="192"/>
      <c r="D177" s="193">
        <f>D178+D179+D180+D181+D182+D183</f>
        <v>6.2000000000000006E-2</v>
      </c>
      <c r="E177" s="192"/>
      <c r="F177" s="192"/>
      <c r="G177" s="192"/>
      <c r="H177" s="192"/>
      <c r="I177" s="192"/>
      <c r="J177" s="192"/>
      <c r="K177" s="60"/>
    </row>
    <row r="178" spans="1:11" ht="43.5" customHeight="1" x14ac:dyDescent="0.25">
      <c r="A178" s="35" t="s">
        <v>99</v>
      </c>
      <c r="B178" s="25" t="s">
        <v>47</v>
      </c>
      <c r="C178" s="118" t="s">
        <v>5</v>
      </c>
      <c r="D178" s="158">
        <v>1.4999999999999999E-2</v>
      </c>
      <c r="E178" s="164">
        <v>100.7</v>
      </c>
      <c r="F178" s="18"/>
      <c r="G178" s="171" t="s">
        <v>249</v>
      </c>
      <c r="H178" s="157">
        <v>99.1</v>
      </c>
      <c r="I178" s="38" t="s">
        <v>249</v>
      </c>
      <c r="J178" s="38" t="s">
        <v>249</v>
      </c>
      <c r="K178" s="38"/>
    </row>
    <row r="179" spans="1:11" ht="120.75" customHeight="1" x14ac:dyDescent="0.25">
      <c r="A179" s="35" t="s">
        <v>61</v>
      </c>
      <c r="B179" s="25" t="s">
        <v>25</v>
      </c>
      <c r="C179" s="118" t="s">
        <v>5</v>
      </c>
      <c r="D179" s="48">
        <v>0.01</v>
      </c>
      <c r="E179" s="150">
        <v>100</v>
      </c>
      <c r="F179" s="16"/>
      <c r="G179" s="109">
        <v>100</v>
      </c>
      <c r="H179" s="109">
        <v>100</v>
      </c>
      <c r="I179" s="109">
        <v>100</v>
      </c>
      <c r="J179" s="109">
        <v>100</v>
      </c>
      <c r="K179" s="43"/>
    </row>
    <row r="180" spans="1:11" ht="68.25" customHeight="1" x14ac:dyDescent="0.25">
      <c r="A180" s="35" t="s">
        <v>105</v>
      </c>
      <c r="B180" s="25" t="s">
        <v>26</v>
      </c>
      <c r="C180" s="118" t="s">
        <v>5</v>
      </c>
      <c r="D180" s="48">
        <v>0.01</v>
      </c>
      <c r="E180" s="37">
        <v>94.3</v>
      </c>
      <c r="F180" s="91"/>
      <c r="G180" s="19">
        <v>90</v>
      </c>
      <c r="H180" s="19">
        <v>93.3</v>
      </c>
      <c r="I180" s="19">
        <v>90</v>
      </c>
      <c r="J180" s="19">
        <v>90</v>
      </c>
      <c r="K180" s="40"/>
    </row>
    <row r="181" spans="1:11" ht="80.25" customHeight="1" x14ac:dyDescent="0.25">
      <c r="A181" s="35" t="s">
        <v>106</v>
      </c>
      <c r="B181" s="25" t="s">
        <v>27</v>
      </c>
      <c r="C181" s="118" t="s">
        <v>5</v>
      </c>
      <c r="D181" s="48">
        <v>7.0000000000000001E-3</v>
      </c>
      <c r="E181" s="37">
        <v>80.3</v>
      </c>
      <c r="F181" s="91"/>
      <c r="G181" s="109">
        <v>60</v>
      </c>
      <c r="H181" s="109">
        <v>71.2</v>
      </c>
      <c r="I181" s="109">
        <v>60</v>
      </c>
      <c r="J181" s="109">
        <v>60</v>
      </c>
      <c r="K181" s="40"/>
    </row>
    <row r="182" spans="1:11" ht="81" customHeight="1" x14ac:dyDescent="0.25">
      <c r="A182" s="35" t="s">
        <v>107</v>
      </c>
      <c r="B182" s="25" t="s">
        <v>28</v>
      </c>
      <c r="C182" s="118" t="s">
        <v>5</v>
      </c>
      <c r="D182" s="48">
        <v>0.01</v>
      </c>
      <c r="E182" s="37">
        <v>100</v>
      </c>
      <c r="F182" s="16"/>
      <c r="G182" s="29">
        <v>99.5</v>
      </c>
      <c r="H182" s="29">
        <v>100</v>
      </c>
      <c r="I182" s="29">
        <v>100</v>
      </c>
      <c r="J182" s="29">
        <v>100</v>
      </c>
      <c r="K182" s="40"/>
    </row>
    <row r="183" spans="1:11" ht="80.25" customHeight="1" x14ac:dyDescent="0.25">
      <c r="A183" s="35" t="s">
        <v>108</v>
      </c>
      <c r="B183" s="25" t="s">
        <v>29</v>
      </c>
      <c r="C183" s="118" t="s">
        <v>5</v>
      </c>
      <c r="D183" s="48">
        <v>0.01</v>
      </c>
      <c r="E183" s="150">
        <v>102</v>
      </c>
      <c r="F183" s="16"/>
      <c r="G183" s="109">
        <v>100</v>
      </c>
      <c r="H183" s="29">
        <v>101.6</v>
      </c>
      <c r="I183" s="109">
        <v>100</v>
      </c>
      <c r="J183" s="109">
        <v>100</v>
      </c>
      <c r="K183" s="40"/>
    </row>
    <row r="184" spans="1:11" ht="25.5" hidden="1" customHeight="1" x14ac:dyDescent="0.25">
      <c r="A184" s="194" t="s">
        <v>109</v>
      </c>
      <c r="B184" s="194"/>
      <c r="C184" s="194"/>
      <c r="D184" s="194"/>
      <c r="K184" s="195" t="s">
        <v>129</v>
      </c>
    </row>
    <row r="186" spans="1:11" x14ac:dyDescent="0.25">
      <c r="D186" s="196"/>
    </row>
    <row r="187" spans="1:11" x14ac:dyDescent="0.25">
      <c r="A187" s="197"/>
      <c r="C187" s="198"/>
      <c r="D187" s="199"/>
    </row>
    <row r="188" spans="1:11" x14ac:dyDescent="0.25">
      <c r="A188" s="200"/>
      <c r="C188" s="198"/>
      <c r="D188" s="196">
        <f>D183+D182+D181+D180+D179+D178+D173+D171+D143+D138+D133+D126+D120+D116+D109+D89+D75+D72+D51+D44+D27+D103+D96+D92</f>
        <v>1.0000000000000002</v>
      </c>
    </row>
    <row r="189" spans="1:11" x14ac:dyDescent="0.25">
      <c r="A189" s="200"/>
      <c r="C189" s="198"/>
      <c r="D189" s="201"/>
    </row>
  </sheetData>
  <mergeCells count="222">
    <mergeCell ref="E133:F133"/>
    <mergeCell ref="E138:F138"/>
    <mergeCell ref="E160:F160"/>
    <mergeCell ref="E163:F163"/>
    <mergeCell ref="E178:F178"/>
    <mergeCell ref="E179:F179"/>
    <mergeCell ref="E180:F180"/>
    <mergeCell ref="E152:F152"/>
    <mergeCell ref="E153:F153"/>
    <mergeCell ref="E154:F154"/>
    <mergeCell ref="E155:F155"/>
    <mergeCell ref="E156:F156"/>
    <mergeCell ref="E140:F140"/>
    <mergeCell ref="E144:F144"/>
    <mergeCell ref="E145:F145"/>
    <mergeCell ref="E123:F123"/>
    <mergeCell ref="E127:F127"/>
    <mergeCell ref="E128:F128"/>
    <mergeCell ref="E130:F130"/>
    <mergeCell ref="E113:F113"/>
    <mergeCell ref="E117:F117"/>
    <mergeCell ref="E118:F118"/>
    <mergeCell ref="E119:F119"/>
    <mergeCell ref="E121:F121"/>
    <mergeCell ref="E129:F129"/>
    <mergeCell ref="E126:F126"/>
    <mergeCell ref="E116:F116"/>
    <mergeCell ref="E122:F122"/>
    <mergeCell ref="E120:F120"/>
    <mergeCell ref="B115:K115"/>
    <mergeCell ref="B114:K114"/>
    <mergeCell ref="E104:F104"/>
    <mergeCell ref="E105:F105"/>
    <mergeCell ref="E110:F110"/>
    <mergeCell ref="E111:F111"/>
    <mergeCell ref="E112:F112"/>
    <mergeCell ref="E109:F109"/>
    <mergeCell ref="E70:F70"/>
    <mergeCell ref="E103:F103"/>
    <mergeCell ref="E101:F101"/>
    <mergeCell ref="E102:F102"/>
    <mergeCell ref="E89:F89"/>
    <mergeCell ref="E92:F92"/>
    <mergeCell ref="E96:F96"/>
    <mergeCell ref="E98:F98"/>
    <mergeCell ref="E99:F99"/>
    <mergeCell ref="E100:F100"/>
    <mergeCell ref="E71:F71"/>
    <mergeCell ref="E94:F94"/>
    <mergeCell ref="E95:F95"/>
    <mergeCell ref="E79:F79"/>
    <mergeCell ref="E80:F80"/>
    <mergeCell ref="E81:F81"/>
    <mergeCell ref="E85:F85"/>
    <mergeCell ref="E90:F90"/>
    <mergeCell ref="E58:F58"/>
    <mergeCell ref="B106:K106"/>
    <mergeCell ref="B107:K107"/>
    <mergeCell ref="B50:K50"/>
    <mergeCell ref="C45:C46"/>
    <mergeCell ref="D45:D46"/>
    <mergeCell ref="E43:F43"/>
    <mergeCell ref="E45:F45"/>
    <mergeCell ref="E46:F46"/>
    <mergeCell ref="E47:F47"/>
    <mergeCell ref="E59:F59"/>
    <mergeCell ref="E48:F48"/>
    <mergeCell ref="E49:F49"/>
    <mergeCell ref="E52:F52"/>
    <mergeCell ref="E53:F53"/>
    <mergeCell ref="E54:F54"/>
    <mergeCell ref="E51:F51"/>
    <mergeCell ref="E93:F93"/>
    <mergeCell ref="E65:F65"/>
    <mergeCell ref="E66:F66"/>
    <mergeCell ref="E67:F67"/>
    <mergeCell ref="E68:F68"/>
    <mergeCell ref="E69:F69"/>
    <mergeCell ref="E60:F60"/>
    <mergeCell ref="E10:F10"/>
    <mergeCell ref="E11:F11"/>
    <mergeCell ref="E23:F23"/>
    <mergeCell ref="E28:F28"/>
    <mergeCell ref="E29:F29"/>
    <mergeCell ref="E30:F30"/>
    <mergeCell ref="E31:F31"/>
    <mergeCell ref="E18:F18"/>
    <mergeCell ref="E19:F19"/>
    <mergeCell ref="E20:F20"/>
    <mergeCell ref="E21:F21"/>
    <mergeCell ref="E22:F22"/>
    <mergeCell ref="E27:F27"/>
    <mergeCell ref="E15:F15"/>
    <mergeCell ref="E16:F16"/>
    <mergeCell ref="B24:K24"/>
    <mergeCell ref="B25:K25"/>
    <mergeCell ref="B17:K17"/>
    <mergeCell ref="C29:C30"/>
    <mergeCell ref="C31:C32"/>
    <mergeCell ref="K31:K32"/>
    <mergeCell ref="K29:K30"/>
    <mergeCell ref="E13:F13"/>
    <mergeCell ref="E14:F14"/>
    <mergeCell ref="E12:F12"/>
    <mergeCell ref="A184:D184"/>
    <mergeCell ref="C161:C162"/>
    <mergeCell ref="A164:A165"/>
    <mergeCell ref="C164:C165"/>
    <mergeCell ref="B176:K176"/>
    <mergeCell ref="B175:K175"/>
    <mergeCell ref="B169:K169"/>
    <mergeCell ref="B168:K168"/>
    <mergeCell ref="E161:F161"/>
    <mergeCell ref="E162:F162"/>
    <mergeCell ref="E164:F164"/>
    <mergeCell ref="E165:F165"/>
    <mergeCell ref="E166:F166"/>
    <mergeCell ref="A166:A167"/>
    <mergeCell ref="A161:A162"/>
    <mergeCell ref="C166:C167"/>
    <mergeCell ref="E167:F167"/>
    <mergeCell ref="E171:F171"/>
    <mergeCell ref="E173:F173"/>
    <mergeCell ref="E97:F97"/>
    <mergeCell ref="E55:F55"/>
    <mergeCell ref="E56:F56"/>
    <mergeCell ref="E57:F57"/>
    <mergeCell ref="E181:F181"/>
    <mergeCell ref="E182:F182"/>
    <mergeCell ref="E183:F183"/>
    <mergeCell ref="E172:F172"/>
    <mergeCell ref="E174:F174"/>
    <mergeCell ref="A151:A152"/>
    <mergeCell ref="C151:C152"/>
    <mergeCell ref="A153:A154"/>
    <mergeCell ref="C153:C154"/>
    <mergeCell ref="A155:A156"/>
    <mergeCell ref="C155:C156"/>
    <mergeCell ref="A158:A159"/>
    <mergeCell ref="C158:C159"/>
    <mergeCell ref="E158:F158"/>
    <mergeCell ref="E159:F159"/>
    <mergeCell ref="E151:F151"/>
    <mergeCell ref="E157:F157"/>
    <mergeCell ref="E7:F7"/>
    <mergeCell ref="E8:F8"/>
    <mergeCell ref="E9:F9"/>
    <mergeCell ref="A3:A5"/>
    <mergeCell ref="C3:C5"/>
    <mergeCell ref="B2:K2"/>
    <mergeCell ref="G3:H3"/>
    <mergeCell ref="E3:F3"/>
    <mergeCell ref="I3:J3"/>
    <mergeCell ref="B3:B5"/>
    <mergeCell ref="E4:F4"/>
    <mergeCell ref="I4:I5"/>
    <mergeCell ref="J4:J5"/>
    <mergeCell ref="G4:H4"/>
    <mergeCell ref="E5:F5"/>
    <mergeCell ref="D3:D5"/>
    <mergeCell ref="K3:K5"/>
    <mergeCell ref="B6:K6"/>
    <mergeCell ref="K35:K36"/>
    <mergeCell ref="C33:C34"/>
    <mergeCell ref="C35:C36"/>
    <mergeCell ref="E32:F32"/>
    <mergeCell ref="D29:D30"/>
    <mergeCell ref="D31:D32"/>
    <mergeCell ref="D33:D34"/>
    <mergeCell ref="D35:D36"/>
    <mergeCell ref="E44:F44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A144:A145"/>
    <mergeCell ref="A149:A150"/>
    <mergeCell ref="C149:C150"/>
    <mergeCell ref="B137:K137"/>
    <mergeCell ref="B125:K125"/>
    <mergeCell ref="B131:K131"/>
    <mergeCell ref="B132:K132"/>
    <mergeCell ref="B124:K124"/>
    <mergeCell ref="B141:K141"/>
    <mergeCell ref="A146:A147"/>
    <mergeCell ref="C146:C147"/>
    <mergeCell ref="B142:K142"/>
    <mergeCell ref="E134:F134"/>
    <mergeCell ref="E146:F146"/>
    <mergeCell ref="E147:F147"/>
    <mergeCell ref="E149:F149"/>
    <mergeCell ref="E150:F150"/>
    <mergeCell ref="E136:F136"/>
    <mergeCell ref="E139:F139"/>
    <mergeCell ref="E143:F143"/>
    <mergeCell ref="D144:D145"/>
    <mergeCell ref="D146:D147"/>
    <mergeCell ref="E148:F148"/>
    <mergeCell ref="E135:F135"/>
    <mergeCell ref="E61:F61"/>
    <mergeCell ref="E62:F62"/>
    <mergeCell ref="E63:F63"/>
    <mergeCell ref="E64:F64"/>
    <mergeCell ref="E82:F82"/>
    <mergeCell ref="E83:F83"/>
    <mergeCell ref="E84:F84"/>
    <mergeCell ref="E76:F76"/>
    <mergeCell ref="E91:F91"/>
    <mergeCell ref="E73:F73"/>
    <mergeCell ref="E74:F74"/>
    <mergeCell ref="B86:K86"/>
    <mergeCell ref="E77:F77"/>
    <mergeCell ref="B87:K87"/>
    <mergeCell ref="E72:F72"/>
    <mergeCell ref="E75:F75"/>
    <mergeCell ref="E78:F78"/>
  </mergeCells>
  <phoneticPr fontId="4" type="noConversion"/>
  <pageMargins left="0" right="0" top="0" bottom="0" header="0" footer="0"/>
  <pageSetup paperSize="9" scale="82" fitToHeight="0" orientation="landscape" r:id="rId1"/>
  <rowBreaks count="17" manualBreakCount="17">
    <brk id="12" max="10" man="1"/>
    <brk id="22" max="10" man="1"/>
    <brk id="33" max="10" man="1"/>
    <brk id="44" max="10" man="1"/>
    <brk id="52" max="10" man="1"/>
    <brk id="59" max="10" man="1"/>
    <brk id="68" max="10" man="1"/>
    <brk id="80" max="10" man="1"/>
    <brk id="91" max="10" man="1"/>
    <brk id="97" max="10" man="1"/>
    <brk id="102" max="10" man="1"/>
    <brk id="112" max="10" man="1"/>
    <brk id="119" max="10" man="1"/>
    <brk id="132" max="10" man="1"/>
    <brk id="142" max="10" man="1"/>
    <brk id="172" max="10" man="1"/>
    <brk id="18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10</vt:lpstr>
      <vt:lpstr>'приложение 10'!Заголовки_для_печати</vt:lpstr>
      <vt:lpstr>'приложение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2014-05-07T02:33:35Z</cp:lastPrinted>
  <dcterms:created xsi:type="dcterms:W3CDTF">2006-09-28T05:33:49Z</dcterms:created>
  <dcterms:modified xsi:type="dcterms:W3CDTF">2022-02-11T02:39:18Z</dcterms:modified>
</cp:coreProperties>
</file>