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765" windowWidth="15120" windowHeight="7350"/>
  </bookViews>
  <sheets>
    <sheet name="приложение 10" sheetId="1" r:id="rId1"/>
  </sheets>
  <definedNames>
    <definedName name="OLE_LINK1" localSheetId="0">'приложение 10'!#REF!</definedName>
    <definedName name="_xlnm.Print_Titles" localSheetId="0">'приложение 10'!$3:$5</definedName>
    <definedName name="_xlnm.Print_Area" localSheetId="0">'приложение 10'!$A$1:$K$156</definedName>
  </definedNames>
  <calcPr calcId="145621"/>
</workbook>
</file>

<file path=xl/calcChain.xml><?xml version="1.0" encoding="utf-8"?>
<calcChain xmlns="http://schemas.openxmlformats.org/spreadsheetml/2006/main">
  <c r="D92" i="1" l="1"/>
  <c r="D148" i="1"/>
  <c r="D144" i="1"/>
  <c r="D141" i="1"/>
  <c r="D137" i="1"/>
  <c r="D124" i="1"/>
  <c r="D119" i="1"/>
  <c r="D114" i="1"/>
  <c r="D108" i="1"/>
  <c r="D104" i="1"/>
  <c r="D99" i="1"/>
  <c r="D85" i="1"/>
  <c r="D77" i="1"/>
  <c r="D74" i="1"/>
  <c r="D71" i="1"/>
  <c r="D66" i="1"/>
  <c r="D46" i="1"/>
  <c r="D40" i="1"/>
  <c r="D23" i="1"/>
  <c r="D155" i="1" l="1"/>
</calcChain>
</file>

<file path=xl/sharedStrings.xml><?xml version="1.0" encoding="utf-8"?>
<sst xmlns="http://schemas.openxmlformats.org/spreadsheetml/2006/main" count="516" uniqueCount="302">
  <si>
    <t>факт</t>
  </si>
  <si>
    <t>план</t>
  </si>
  <si>
    <t>Целевой показатель: индекс производства продукции сельского хозяйства в хозяйствах всех категорий (в сопоставимых ценах)</t>
  </si>
  <si>
    <t>% к предыдущему году</t>
  </si>
  <si>
    <t>Х</t>
  </si>
  <si>
    <t>%</t>
  </si>
  <si>
    <t>1.1</t>
  </si>
  <si>
    <t>1.1.1</t>
  </si>
  <si>
    <t>Уровень интенсивности использования посевных площадей</t>
  </si>
  <si>
    <t>ц зерновых ед./га</t>
  </si>
  <si>
    <t>тыс.тонн</t>
  </si>
  <si>
    <t>Площадь закладки многолетних насаждений</t>
  </si>
  <si>
    <t>1.1.2</t>
  </si>
  <si>
    <t>1.1.3</t>
  </si>
  <si>
    <t>1.1.4</t>
  </si>
  <si>
    <t>Площадь ухода за многолетними насаждениями</t>
  </si>
  <si>
    <t>1.1.5</t>
  </si>
  <si>
    <t>1.1.6</t>
  </si>
  <si>
    <t>1.2</t>
  </si>
  <si>
    <t>1.2.1</t>
  </si>
  <si>
    <t>Товарность</t>
  </si>
  <si>
    <t>молока в хозяйствах всех категорий</t>
  </si>
  <si>
    <t>молока в сельскохозяйственных организациях</t>
  </si>
  <si>
    <t>1.2.2</t>
  </si>
  <si>
    <t>Доля регионального производства товаров в общем объеме ресурсов (с учетом переходящих запасов)</t>
  </si>
  <si>
    <t>1.2.3</t>
  </si>
  <si>
    <t>Удельный вес племенного поголовья в общей численности поголовья сельскохозяйственных животных</t>
  </si>
  <si>
    <t>1.2.4</t>
  </si>
  <si>
    <t>тыс. тонн</t>
  </si>
  <si>
    <t>1.3</t>
  </si>
  <si>
    <t>голов</t>
  </si>
  <si>
    <t>Энергообеспеченность на 100 га посевной площади</t>
  </si>
  <si>
    <t>л. с.</t>
  </si>
  <si>
    <t>Фондовооруженность предприятий пищевой и перерабатывающей промышленности</t>
  </si>
  <si>
    <t>тыс. рублей</t>
  </si>
  <si>
    <t>1.5</t>
  </si>
  <si>
    <t>Доля рассмотренных на общественном совете при министерстве сельского хозяйства проектов нормативных правовых актов, подготавливаемых министерством сельского хозяйства и принимаемых на заседаниях Правительства Красноярского края</t>
  </si>
  <si>
    <t>Укомплектованность должностей государственной гражданской службы в министерстве сельского хозяйства и подведомственных ему службах</t>
  </si>
  <si>
    <t>Доля государственных гражданских служащих министерства сельского хозяйства и подведомственных ему служб, прошедших повышение квалификации в течение последних 3 лет, в общей их численности</t>
  </si>
  <si>
    <t>Доля муниципальных органов управления агропромышленного комплекса, использующих информационные ресурсы в сфере управления агропромышленным комплексом</t>
  </si>
  <si>
    <t>Утверждение государственных заданий на оказание государственных услуг (выполнение работ) краевым государственным казенным учреждениям</t>
  </si>
  <si>
    <t>рублей</t>
  </si>
  <si>
    <t>Целевой показатель: обеспеченность сельскохозяйственных организаций кадрами</t>
  </si>
  <si>
    <t>Целевой показатель: доля молодых семей и молодых специалистов, проживающих в сельской местности и улучшивших жилищные условия, от общего количества изъявивших желание улучшить жилищные условия с государственной поддержкой</t>
  </si>
  <si>
    <t>2.1</t>
  </si>
  <si>
    <t>2.1.1</t>
  </si>
  <si>
    <t>единиц</t>
  </si>
  <si>
    <t>2.1.2</t>
  </si>
  <si>
    <t>2.1.3</t>
  </si>
  <si>
    <t>2.1.4</t>
  </si>
  <si>
    <t>Удельный вес работающих сельскохозяйственных потребительских кооперативов к общему числу зарегистрированных сельскохозяйственных кооперативов всех видов деятельности</t>
  </si>
  <si>
    <t>2.2</t>
  </si>
  <si>
    <t>2.2.1</t>
  </si>
  <si>
    <t>Обеспеченность сельскохозяйственных организаций руководителями и специалистами, имеющими высшее или среднее профессиональное образование</t>
  </si>
  <si>
    <t>2.2.2</t>
  </si>
  <si>
    <t>Обеспеченность сельскохозяйственных организаций рабочими, имеющими профессиональное образование</t>
  </si>
  <si>
    <t>2.3</t>
  </si>
  <si>
    <t>2.3.1</t>
  </si>
  <si>
    <t>Количество граждан, проживающих в сельской местности, в том числе молодых семей и молодых специалистов, улучшивших жилищные условия</t>
  </si>
  <si>
    <t>тыс. кв. метров</t>
  </si>
  <si>
    <t>тыс. мест</t>
  </si>
  <si>
    <t>Ед. измерения</t>
  </si>
  <si>
    <t>Весовой критерий</t>
  </si>
  <si>
    <t xml:space="preserve"> N  п/п</t>
  </si>
  <si>
    <t>Плановый период</t>
  </si>
  <si>
    <t>Информация о целевых показателях и показателях результативности государственной программы Красноярского края "Развитие сельского хозяйства и регулирование рынков сельскохозяйственной продукции, сырья и продовольствия"</t>
  </si>
  <si>
    <t>Доля исполненных бюджетных ассигнований, предусмотренных в программном виде</t>
  </si>
  <si>
    <t xml:space="preserve"> </t>
  </si>
  <si>
    <t>Ввод в эксплуатацию автомобильных дорог общего пользования с твердым покрытием, ведущих от сети автомобильных дорог общего пользования к ближайшим общественно значимым объектам сельских населенных пунктов, а также к объектам производства и переработки сельскохозяйственной продукции</t>
  </si>
  <si>
    <t>км</t>
  </si>
  <si>
    <t>1.1.7</t>
  </si>
  <si>
    <t>Удельный вес отходов сельскохозяйственного производства, переработанного методами биотехнологии</t>
  </si>
  <si>
    <t>единица</t>
  </si>
  <si>
    <t>2.1.5</t>
  </si>
  <si>
    <t>2.1.6</t>
  </si>
  <si>
    <t>Количество реализованных проектов по развитию несельскохозяйственных видов деятельности в сельской местности</t>
  </si>
  <si>
    <t>2.1.7</t>
  </si>
  <si>
    <t>2.1.8</t>
  </si>
  <si>
    <t>2.1.9</t>
  </si>
  <si>
    <t>2.1.10</t>
  </si>
  <si>
    <t>значение на конец года</t>
  </si>
  <si>
    <t xml:space="preserve"> Цель, целевые показатели, задачи,  показатели результативности</t>
  </si>
  <si>
    <t>Примечание (причины невыполнения показателей, выбор действий по преодолению)</t>
  </si>
  <si>
    <t xml:space="preserve">Целевой показатель: индекс производства продукции растениеводства в хозяйствах всех категорий (в сопоставимых ценах)         </t>
  </si>
  <si>
    <t>1.4</t>
  </si>
  <si>
    <t>1.6</t>
  </si>
  <si>
    <t xml:space="preserve">Целевой показатель: индекс производства продукции животноводства в хозяйствах всех категорий (в сопостовимых ценах)   </t>
  </si>
  <si>
    <t>Целевой показатель: рентабельность сельскохозяйственных организаций (с учетом субсидий)</t>
  </si>
  <si>
    <t>1.7</t>
  </si>
  <si>
    <t>Целевой показатель: индекс производительности труда</t>
  </si>
  <si>
    <t>2</t>
  </si>
  <si>
    <t>Целевой показатель: количество высокопроизводительных рабочих мест</t>
  </si>
  <si>
    <t>Целевой показатель: среднемесячная заработная плата работников сельского хозяйства (без субъектов малого предпринимательства)</t>
  </si>
  <si>
    <t>тыс. единиц</t>
  </si>
  <si>
    <t>2.4</t>
  </si>
  <si>
    <t>2.5</t>
  </si>
  <si>
    <t>Цель 1. Обеспечение роста производства и повышение конкурентоспособности продукции растениеводства</t>
  </si>
  <si>
    <t xml:space="preserve">Задача 1.1 Внедрение технологий производства, направленных на устойчивое развитие подотрасли растениеводства    </t>
  </si>
  <si>
    <t>Валовой сбор зерновых и зернобобовых культур в хозяйствах всех категорий</t>
  </si>
  <si>
    <t>Валовой сбор картофеля в сельскохозяйственных организациях, крестьянских (фермерских) хозяйствах, включая индивидуальных предпринимателей</t>
  </si>
  <si>
    <t>Валовой сбор овощей открытого грунта в сельскохозяйственных организациях, крестьянских (фермерских) хозяйствах, включая индивидуальных предпринимателей</t>
  </si>
  <si>
    <t>Производство муки из зерновых культур, овощных и других растительных культур, смеси из них</t>
  </si>
  <si>
    <t>Производство крупы</t>
  </si>
  <si>
    <t>Производство плодовощных консервов</t>
  </si>
  <si>
    <t>млн усл. банок</t>
  </si>
  <si>
    <t>тыс. гектаров</t>
  </si>
  <si>
    <t>1.1.8</t>
  </si>
  <si>
    <t>гектаров</t>
  </si>
  <si>
    <t>Задача 1.2 Повышение эффективности использования земель сельскохозяйственного назначения</t>
  </si>
  <si>
    <t>Цель 2. Комплексное развитие и повышение эффективности производства животноводческой продукции и продуктов ее переработки</t>
  </si>
  <si>
    <t>Задача 2.1 Совершенствование технологии производства продукции подотрасли животноводства</t>
  </si>
  <si>
    <t>Производство скота и птицы на убой в хозяйствах всех категорий (в живом весе)</t>
  </si>
  <si>
    <t>Производство молока в хозяйствах всех категорий</t>
  </si>
  <si>
    <t>Производство молока в сельскохозяйственных организациях, крестьянских (фермерских) хозяйствах, включая индивидуальных предпринимателей</t>
  </si>
  <si>
    <t>Поголовье северных оленей и маралов в сельскохозяйственных организациях, крестьянских (фермерских) хозяйствах, включая индивидуальных предпринимателей</t>
  </si>
  <si>
    <t>тыс. голов</t>
  </si>
  <si>
    <t>скота и птицы на убой (в живом весе) в хозяйствах всех категорий</t>
  </si>
  <si>
    <t>скота и птицы на убой (в живом весе) в сельскохозяйственных организациях</t>
  </si>
  <si>
    <t>мясо и мясопродукты (в пересчете на мясо)</t>
  </si>
  <si>
    <t>молоко и молокопродукты (в пересчете на молоко)</t>
  </si>
  <si>
    <t>2.1.11</t>
  </si>
  <si>
    <t>Производство масла сливочного</t>
  </si>
  <si>
    <t>2.1.12</t>
  </si>
  <si>
    <t>Производство сыров и сырных продуктов</t>
  </si>
  <si>
    <t>Задача 2.2. Развитие племенного животноводства</t>
  </si>
  <si>
    <t>Сохранность племенного условного маточного поголовья сельскохозяйственных животных к уровню предыдущего года</t>
  </si>
  <si>
    <t>Реализация племенного молодняка крупного рогатого скота молочных и мясных пород на 100 голов маток</t>
  </si>
  <si>
    <t>2.2.3</t>
  </si>
  <si>
    <t>2.2.4</t>
  </si>
  <si>
    <t>Поголовье крупного рогатого скота специализированных мясных пород и помесного скота, полученного от скрещивания со специализированными мясными породами, в сельскохозяйственных организациях, крестьянских (фермерских) хозяйствах, включая индивидуальных предпринимателей</t>
  </si>
  <si>
    <t>Цель 3. Поддержка и дальнейшее развитие малых форм хозяйствования на селе и повышение уровня доходов сельского населения</t>
  </si>
  <si>
    <t>Задача 3.1 Увеличение количества крестьянских (фермерских) хозяйств и обеспечение их развития</t>
  </si>
  <si>
    <t>3.1.1</t>
  </si>
  <si>
    <t>3.2.1</t>
  </si>
  <si>
    <t>3.2.2</t>
  </si>
  <si>
    <t>3.1.2</t>
  </si>
  <si>
    <t>Задача 3.2. Развитие системы потребительской кооперации для совершенствования системы производства, переработки и реализации продукции, произведенной малыми формами хозяйствования, и удовлетворения потребностей населения в товарах и услугах</t>
  </si>
  <si>
    <t>Задача 3.3. Стимулирование увеличения дополнительных доходов и форм занятости сельского населения за счет развития несельскохозяйственных видов деятельности в сельской местности</t>
  </si>
  <si>
    <t>3.3.1</t>
  </si>
  <si>
    <t>3.3.2</t>
  </si>
  <si>
    <t>Подпрограмма "Развитие отраслей агропромышленного комплекса"</t>
  </si>
  <si>
    <t>Цель: обеспечение эпизоотического благополучия территории края</t>
  </si>
  <si>
    <t>Число проведенных профилактических вакцинаций животных против особо опасных болезней</t>
  </si>
  <si>
    <t>Задача 2. Стимулирование ввода новых производственных мощностей в агропромышленном комплексе</t>
  </si>
  <si>
    <t>Подпрограмма "Развитие мелиорации земель сельскохозяйственного назначения"</t>
  </si>
  <si>
    <t>Прирост объема производства продукции растениеводства на землях сельскохозяйственного назначения за счет реализации мероприятий подпрограммы (нарастающим итогом)</t>
  </si>
  <si>
    <t>Подпрограмма "Кадровое обеспечение агропромышленного комплекса"</t>
  </si>
  <si>
    <t>1</t>
  </si>
  <si>
    <t>Подпрограмма "Устойчивое развитие сельских территорий"</t>
  </si>
  <si>
    <t>Задача 1. Обеспечение доступности улучшения жилищных условий граждан, проживающих в сельской местности, в том числе молодых семей и молодых специалистов, работающих в организациях агропромышленного комплекса и социальной сферы</t>
  </si>
  <si>
    <t>чел.</t>
  </si>
  <si>
    <t>Ввод (приобретение) жилья для граждан, проживающих в сельской местности, всего</t>
  </si>
  <si>
    <t>в том числе для молодых семей и молодых специалистов</t>
  </si>
  <si>
    <t>Задача 2. Повышение уровня обустройства сельских населенных пунктов объектами инженерной, социальной инфраструктуры и автомобильными дорогами</t>
  </si>
  <si>
    <t>Ввод в действие общеобразовательных организаций</t>
  </si>
  <si>
    <t>Ввод в действие фельдшерско-акушерских пунктов и (или) офисов врачей общей практики</t>
  </si>
  <si>
    <t>ед.</t>
  </si>
  <si>
    <t>Ввод в действие плоскостных спортивных сооружений</t>
  </si>
  <si>
    <t>Ввод в действие учреждений культурно-досугового типа</t>
  </si>
  <si>
    <t>2.6</t>
  </si>
  <si>
    <t>Ввод в действие локальных водопроводов</t>
  </si>
  <si>
    <t>тыс. км</t>
  </si>
  <si>
    <t>Задача 3. Эффективное и устойчивое развитие производства, переработки и реализации сельскохозяйственной продукции, развитие сельских территорий, рост занятости и повышение уровня жизни населения сельских территорий</t>
  </si>
  <si>
    <t>3.1</t>
  </si>
  <si>
    <t>Количество муниципальных районов, получивших иные межбюджетные трансферты на реализацию муниципальных программ (подпрограмм муниципальных программ), направленных на развитие сельских территорий</t>
  </si>
  <si>
    <t>муниципальный район</t>
  </si>
  <si>
    <t>Подпрограмма "Обеспечение реализации государственной программы и прочие мероприятия"</t>
  </si>
  <si>
    <t>3</t>
  </si>
  <si>
    <t>4</t>
  </si>
  <si>
    <t>5</t>
  </si>
  <si>
    <t>6</t>
  </si>
  <si>
    <t>Ввод в эксплуатацию законченных ремонтом автомобильных дорог общего пользования местного значения, являющихся подъездами к садоводческим обществам</t>
  </si>
  <si>
    <t xml:space="preserve">Заместитель министра сельского хозяйства и торговли края                                                                           </t>
  </si>
  <si>
    <t>Подпрограмма "Техническая и технологическая модернизация"</t>
  </si>
  <si>
    <t>Целевой показатель: индекс производства напитков (в сопоставимых ценах)</t>
  </si>
  <si>
    <t>Целевой показатель: распологаемые ресурсы домашних хозяйств (в среднем на 1 члена домашнего хозяйства в месяц) в сельской местности</t>
  </si>
  <si>
    <t>Целевой показатель: среднемесячная  заработная плата работников в сфере производства пищевых продуктов</t>
  </si>
  <si>
    <t>Валовой сбор плодов и ягод в сельскохозяйственных организациях, крестьянских (фермерских) хозяйствах, включая индивидуальных предпринимателей</t>
  </si>
  <si>
    <t>Производство масла подсолнечного нерафинированного и его фракций</t>
  </si>
  <si>
    <t>1.1.9</t>
  </si>
  <si>
    <t>Производство хлебобулочных изделий, обогащенных микронутриентами, и диетических хлебобулочных изделий</t>
  </si>
  <si>
    <t>1.1.10</t>
  </si>
  <si>
    <t>1.1.11</t>
  </si>
  <si>
    <t>1.1.12</t>
  </si>
  <si>
    <t>1.1.13</t>
  </si>
  <si>
    <t>Объем производства семенного картофеля</t>
  </si>
  <si>
    <t>тонн</t>
  </si>
  <si>
    <t>1.1.14</t>
  </si>
  <si>
    <t>Объем реализованного семенного картофеля</t>
  </si>
  <si>
    <t>1.1.15</t>
  </si>
  <si>
    <t>Объем семенного картофеля, направленного на посадку (посев) в целях размножения</t>
  </si>
  <si>
    <t>Размер посевных площадей, занятых зерновыми, зернобобовыми и кормовыми сельскохозяйственными культурами, в субъектах Российской Федерации</t>
  </si>
  <si>
    <t>Доля площади, засеваемой элитными семенами, в общей площади посевов, занятой семенами сортов растений</t>
  </si>
  <si>
    <t>Производство изделий колбасных, включая изделия колбасные для детского питания</t>
  </si>
  <si>
    <t>Производство молока жидкого обработанного, включая молоко для детского питания</t>
  </si>
  <si>
    <t>2.1.13</t>
  </si>
  <si>
    <t>Задача 2.3 Улучшение качества производства и переработки основных видов сельскохозяйственной продукции, увеличение их экспортного потенциала</t>
  </si>
  <si>
    <t>3.2.3</t>
  </si>
  <si>
    <t>тыс. головообработок</t>
  </si>
  <si>
    <t>Задача 1. Увеличение объема кредитных ресурсов, привлекаемых в агропромышленный комплекс на цели модернизации и развития производства</t>
  </si>
  <si>
    <t>млн рублей</t>
  </si>
  <si>
    <t>Ввод новых и модернизированных площадей зимних теплиц в сельскохозяйственных организациях, крестьянских (фермерских) хозяйствах, включая индивидуальных предпринимателей</t>
  </si>
  <si>
    <t>в т.ч. на условиях софинансирования с федеральным бюджетом</t>
  </si>
  <si>
    <t>Л.И. Белецкая</t>
  </si>
  <si>
    <t>Подпрограмма "Обеспечение общих условий функционирования отраслей агропромышленного комплекса"</t>
  </si>
  <si>
    <t>Целевой показатель: индекс производства пищевых продуктов (в сопоставимых ценах)</t>
  </si>
  <si>
    <t>Валовой сбор овощей в зимних теплицах в сельскохозяйственных организациях, крестьянских (фермерских) хозяйствах, включая индивидуальных предпринимателей</t>
  </si>
  <si>
    <t xml:space="preserve">Численность товарного поголовья коров специализированных мясных пород в сельскохозяйственных организациях, крестьянских (фермерских) хозяйствах, включая индивидуальных предпринимателей </t>
  </si>
  <si>
    <t>-</t>
  </si>
  <si>
    <t>1.1.16</t>
  </si>
  <si>
    <t>Доля застрахованной посевной (посадочной) площади в общей посевной (посадочной) площади (в условных единицах площади)</t>
  </si>
  <si>
    <t>Площадь подготовки низкопродуктивной пашни (чистых паров)</t>
  </si>
  <si>
    <t>Доля застрахованного поголовья сельскохозяйственных животных в общем поголовье сельскохозяйственных животных</t>
  </si>
  <si>
    <t>63,9</t>
  </si>
  <si>
    <t>65,1</t>
  </si>
  <si>
    <t>86,2</t>
  </si>
  <si>
    <t>Племенное маточное поголовье сельскохозяйственных животных (в перерасчете на условные головы)</t>
  </si>
  <si>
    <t>Прирост объема сельскохозяйственной продукции, произведенной крестьянскими (фермерскими) хозяйствами, включая индивидуальных предпринимателей,получившими грантовую поддержку, по отношению к году, предшествующему году предоставления субсидии</t>
  </si>
  <si>
    <t>Количество новых постоянных рабочих мест, созданных в году получения гранта в сельскохозяйственных потребительских кооперативах, получивших грантовую поддержку для развития материально-технической базы</t>
  </si>
  <si>
    <t>Прирост объема сельскохозяйственной продукции, реализованной сельскохозяйственными потребительскими кооперативами, получившими грантовую поддержку, по отношению к году, предшествующему году предоставления субсидии</t>
  </si>
  <si>
    <t>Количество созданных новых постоянных рабочих мест</t>
  </si>
  <si>
    <t>Задача 3.4. Создание системы поддержки фермеров и развитие сельской кооперации</t>
  </si>
  <si>
    <t>3.4.1</t>
  </si>
  <si>
    <t>Количество вовлеченных в субъекты МСП, осуществляющие деятельность в сфере сельского хозяйства, в том числе за счет средств государственной поддержки, в рамках федерального проекта "Создание системы поддержки фермеров и развитие сельской кооперации"</t>
  </si>
  <si>
    <t>человек</t>
  </si>
  <si>
    <t>3.4.2</t>
  </si>
  <si>
    <t>Количество работников, зарегистрированных в Пенсионном фонде Российской Федерации, Фонде социального страхования Российской Федерации, принятых крестьянскими (фермерскими) хозяйствами в году получения грантов "Агростартап"</t>
  </si>
  <si>
    <t>3.4.3</t>
  </si>
  <si>
    <t>3.4.4</t>
  </si>
  <si>
    <t>Количество вновь созданных субъектов МСП в сельском хозяйстве, включая крестьянские (фермерские) хозяйства и сельскохозяйственные потребительские кооперативы</t>
  </si>
  <si>
    <t xml:space="preserve">Число проведенных профилактических вакцинаций животных против инфекционных заболеваний, за исключением особо опасных болезней животных </t>
  </si>
  <si>
    <t>Число проведенных диагностических исследований животных на выявление особо опасных болезней животных</t>
  </si>
  <si>
    <t>тыс. исследований</t>
  </si>
  <si>
    <t>Число проведенных диагностических исследований животных на инфекционные и инвазионные заболевания, за исключением особо опасных болезней животных</t>
  </si>
  <si>
    <t>Остаток  ссудной задолженности по субсидируемым инвестиционным кредитам (займам) на 1 декабря отчетного года</t>
  </si>
  <si>
    <t>Прирост объема производства продукции товароной аквакультуры в отчетном году по отношению к предыдущему году в рамках инвестиционных проектов, реализуемых с государственной поддержкой</t>
  </si>
  <si>
    <t>Задача 3. Экспорт продукции АПК</t>
  </si>
  <si>
    <t>Объем экспорта продукции АПК в Красноярском крае</t>
  </si>
  <si>
    <t>млн долл. США</t>
  </si>
  <si>
    <t xml:space="preserve">Цель - стимулирование ведения на территории Красноярского края садоводства и огородничества </t>
  </si>
  <si>
    <t>Задача 1. Поддержка развития и содержания инфраструктуры территорий некоммерческих товариществ</t>
  </si>
  <si>
    <t>Количество некоммерческих товариществ, обеспеченных электроснабжением и (или) водоснабжением</t>
  </si>
  <si>
    <t>Задача 2. Улучшение самообеспечения населения сельскохозяйственной продукцией, произведенной в некоммерческих товариществах</t>
  </si>
  <si>
    <t>Количество некоммерческих товариществ, улучшивших условия по электроснабжению, и (или) водоснабжению, и (или) дорогам</t>
  </si>
  <si>
    <t>Цель. Обеспечение эффективного, ответственного и прозрачного управления финансовыми ресурсами в рамках выполнения установленных функций и полномочий, повышение эффективности бюджетных расходов</t>
  </si>
  <si>
    <t>Наш</t>
  </si>
  <si>
    <t>Матушкин - майорова</t>
  </si>
  <si>
    <t>Вебер</t>
  </si>
  <si>
    <t>Рябухина</t>
  </si>
  <si>
    <t>Ветеринары</t>
  </si>
  <si>
    <t>Артемьева- животноводы</t>
  </si>
  <si>
    <t>Васильев</t>
  </si>
  <si>
    <t>Газенкампф</t>
  </si>
  <si>
    <t>Макота</t>
  </si>
  <si>
    <t>Приложение № 10</t>
  </si>
  <si>
    <t>Подпрограмма "Стимулирование инвестиционной деятельности
в агропромышленном комплексе"</t>
  </si>
  <si>
    <t>Цель 1.  Повышение конкурентоспособности продукции сельского хозяйства, пищевой и перерабатывающей промышленности, производимой в крае, и обеспечение продовольственной безопасности региона</t>
  </si>
  <si>
    <t>Цель 2. Развитие сельских территорий, рост занятости и уровня жизни сельского населения</t>
  </si>
  <si>
    <t>Количество наименований (видов) пищевых продуктов, подлежаших добровольной сертификации</t>
  </si>
  <si>
    <t>Количество новых постоянных рабочих мест, созданных в году получения гранта в крестьянских (фермерских) хозяйствах, осуществляющих проекты создания и развития своих хозяйств с помощью грантовой поддержки</t>
  </si>
  <si>
    <t>Прирост выручки от несельскохозяйственных видов деятельности в году, следующем за годом получения гранта, к году  предоставления гранта</t>
  </si>
  <si>
    <t>Количество принятых членов сельскохозяйственных потребительских кооперативов (кроме кредитиных) из числа субъектов МСП, включая личные подсобные хозяйства и крестьянские (фермерские) хозяйства, в году предоставления государственной поддержки</t>
  </si>
  <si>
    <t>Задача - предупреждение возникновения и распространения заразных болезней животных, улучшение и стабилизация эпизоотической ситуации, касающейся в том числе африканской чумы свиней</t>
  </si>
  <si>
    <t>Цель. Повышение инвестиционной привлекательности агропромышленного комплекса и финансовой устойчивости субъектов АПК</t>
  </si>
  <si>
    <t>Цель - повышение эффективности и конкурентоспособности продукции сельского хозяйства и перерабатывающей промышленности за счет технической и технологической модернизации производства</t>
  </si>
  <si>
    <t>Задача: стимулирование приобретения субъектами агропромышленного комплекса края высокотехнологичных машин, оборудования и обеспечение технологического присоединения к энергопринимающим устройствам</t>
  </si>
  <si>
    <t>Цель - повышение продуктивности и устойчивости сельскохозяйственного производства и плодородия почв средствами мелиорации земель сельскохозяйственного назначения</t>
  </si>
  <si>
    <t>Задача: восстановление мелиоративного фонда (мелиорируемые земли и мелиоративные системы)</t>
  </si>
  <si>
    <t>Площадь введенных в эксплуатацию мелиорируемых земель за счет реконструкции, технического перевооружения и строительства новых мелиоративных систем общего и индивидуального пользования</t>
  </si>
  <si>
    <t>Цель - укрепление кадрового потенциала агропромышленного комплекса  Красноярского края, в целях обеспечения его эффективного функционирования в современных условиях</t>
  </si>
  <si>
    <t>Цель - создание комфортных условий жизнедеятельности в сельской местности с целью укрепления кадрового потенциала сельских территорий и активизации инвестиционной деятельности в агропромышленном комплексе</t>
  </si>
  <si>
    <t>Подпрограмма "Поддержка садоводства, огородничества"</t>
  </si>
  <si>
    <t xml:space="preserve">Изменение структуры посевных площадей в сторону увеличения площадей, занятых масличными культурами, в частности рапса и снижением площадей, занятых зерновыми, зернобобовыми культурами, что, следовательно, привело к недополучению планируемого урожая. Кроме этого, в соответствии с информацией представленной Среднесибирским УГМС на земледельческой территории Красноярского края были зафиксированы опасные и неблагоприятные агрометеорологические условия, которые сказались на темпах проведения уборочной  кампании  и оказали непосредственное влияние на снижение объемов валового сбора с/х культур. В частности, это выпадение большого количества осадков (от 16 до 30 мм) на большей части земледельческой территории края, приведшее к возникновению опасного явления – «переувлажнение почвы», зафиксированного в 6 районах края (Уярский, Курагинский, Канский, Балахтинский, Тюхтетский, Шарыповский), опасное явление "почвенная засуха", зафиксированного в Абанском и Дзержинском районах края и неблагоприятное явление "выпадение крупного града" (диаметром более 20 мм) на территории Балахтинского и Ирбейского районов, которое также оказало влияние на недополучение планируемого урожая. </t>
  </si>
  <si>
    <t xml:space="preserve">Изменение структуры посевных площадей в сторону увеличения площадей, занятых масличными культурами, в частности рапса и и снижением площадей, занятых зерновыми, зернобобовыми культурами. </t>
  </si>
  <si>
    <t>В 2019 году закончился срок действия свидетельств на право деятельности двух племенных заводов по разведению племенного крупного рогатого скота черно-пестрой породы.</t>
  </si>
  <si>
    <t>Ожидается выполнение данного показателя. Уточненный  показатель будет  рассчитан на основе  информации Красноярскстата, которая выходит  в августе  месяце следующего года за отчетным.</t>
  </si>
  <si>
    <t>374,3*</t>
  </si>
  <si>
    <t>Высокий уровень конкуренции на рынке продукции переработки зерна.</t>
  </si>
  <si>
    <t>В связи с остановкой производства на одном из краевых предприятий (ООО «Ничкинское»).</t>
  </si>
  <si>
    <t>В связи с  банкротством основного производителя (ПАО «Красноярский хлеб).</t>
  </si>
  <si>
    <t xml:space="preserve">По причине сокращения объемов заявок от торговых организаций (ООО «Правильные продукты», 
ООО «КПК»).
</t>
  </si>
  <si>
    <t>Плановый показатетель 12 км ежегодно устанавливается исходя из ремонта переходного типа покрытия в 2019 году в победивших заявках двух из четырех муниципальных образований был произведен ремонт капитального типа покрытия, что привелок увеличению стоимости 1 км покрытия и уменьшению общей протяженности участков.</t>
  </si>
  <si>
    <t>По причине ассортиментного сдвига производства молочной продукции (увеличилось производство масла сливочного – на 28,6%; сыра и продуктов сырных – в 2,3 раза).</t>
  </si>
  <si>
    <t>1,65</t>
  </si>
  <si>
    <t>91,7</t>
  </si>
  <si>
    <t>92,6</t>
  </si>
  <si>
    <t>46</t>
  </si>
  <si>
    <t>4,1</t>
  </si>
  <si>
    <t>0,5</t>
  </si>
  <si>
    <t>38,7</t>
  </si>
  <si>
    <t>8,6</t>
  </si>
  <si>
    <t>12,1</t>
  </si>
  <si>
    <t>не менее 64</t>
  </si>
  <si>
    <t>не менее 2</t>
  </si>
  <si>
    <t>х</t>
  </si>
  <si>
    <t>Год предшествующий отчетному году (2018)</t>
  </si>
  <si>
    <t>Снижение фактического производства скота и птицы на убой (в живом весе) и молока против плановых показателей связано с тем, при планировании показателей информация                 о производстве продукции живоноводства  с учетом    итогов Всероссийской сельскохозяйственной переписи 2016 года отсутствовала.</t>
  </si>
  <si>
    <t xml:space="preserve">Невыполнение показателя связано со снижением объемов производства водки,  кроме того, в 2019 году отмечено  снижение объемов производства  воды минеральной  в связи с высокой конкуренцией на рынке данной продукции и изменением структуры покупательского спроса. </t>
  </si>
  <si>
    <t>На территории Красноярского края производством семенного картофеля занимается один сельскохозяйственный товаропроизводитель   ООО «СХП «Дары Малиновки». В связи с пересмотром производственной программы, а именно введением в производство новых сортов, в том числе отечественных, предприятием на 2019-2025 годы были откорректированы объемы производства и реализации семенного картофеля. В связи с получением гранта на реализацию комплексного научно-технического проекта «Развитие селекции и семеноводства сортов картофеля, адаптированных к условиям выращивания на территории Красноярского края и Восточной Сибири», планируется значительный рост производства семенного картофеля в 2024-2025 годы.</t>
  </si>
  <si>
    <t>не менее 93</t>
  </si>
  <si>
    <t>Не достижение планового значения обусловлено следующим. Плановое значение показателя в количестве 23 рабочих места было рассчитано исходя из общего объема финансирования данного мероприятия в сумме 70 000,0 тыс. рублей и условия создания кооперативом 1 нового  постоянного рабочего места на каждые 3 000,0 тыс. рублей гранта. По итогам конкурсного отбора грант был предоставлен одному кооперативу в размере 12 457 тыс. рублей, которым в соответствии с условием, установленным при предоставлении гранта, в 2019 году создано 7 новых постоянных рабочих мест.</t>
  </si>
  <si>
    <t>Невыполнение показателя связано со снижением фактического производства скота и птицы на убой (в живом весе) и молока против плановых показателей так как при планировании показателей информация                 о производстве продукции живоноводства  с учетом    итогов Всероссийской сельскохозяйственной переписи 2016 года отсутствовала.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</si>
</sst>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"/>
    <numFmt numFmtId="166" formatCode="0.000"/>
    <numFmt numFmtId="167" formatCode="#,##0.0"/>
    <numFmt numFmtId="168" formatCode="#,##0.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6">
    <xf numFmtId="0" fontId="0" fillId="0" borderId="0" xfId="0"/>
    <xf numFmtId="49" fontId="3" fillId="0" borderId="1" xfId="0" applyNumberFormat="1" applyFont="1" applyFill="1" applyBorder="1" applyAlignment="1">
      <alignment horizontal="justify" vertical="top" wrapText="1"/>
    </xf>
    <xf numFmtId="0" fontId="2" fillId="0" borderId="0" xfId="0" applyFont="1" applyFill="1"/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3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2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6" fillId="0" borderId="1" xfId="0" applyFont="1" applyFill="1" applyBorder="1" applyAlignment="1">
      <alignment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justify"/>
    </xf>
    <xf numFmtId="0" fontId="2" fillId="2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2" fontId="13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wrapText="1"/>
    </xf>
    <xf numFmtId="166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/>
    <xf numFmtId="2" fontId="1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justify" vertical="top"/>
    </xf>
    <xf numFmtId="165" fontId="3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justify" vertical="top"/>
    </xf>
    <xf numFmtId="167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top"/>
    </xf>
    <xf numFmtId="165" fontId="3" fillId="0" borderId="1" xfId="1" applyNumberFormat="1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168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top" wrapText="1"/>
    </xf>
    <xf numFmtId="2" fontId="7" fillId="0" borderId="1" xfId="0" applyNumberFormat="1" applyFont="1" applyFill="1" applyBorder="1" applyAlignment="1">
      <alignment horizontal="center" vertical="center"/>
    </xf>
    <xf numFmtId="167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/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top"/>
    </xf>
    <xf numFmtId="49" fontId="7" fillId="0" borderId="1" xfId="0" applyNumberFormat="1" applyFont="1" applyFill="1" applyBorder="1" applyAlignment="1">
      <alignment horizontal="justify" vertical="top" wrapText="1"/>
    </xf>
    <xf numFmtId="0" fontId="7" fillId="0" borderId="1" xfId="0" applyFont="1" applyFill="1" applyBorder="1" applyAlignment="1" applyProtection="1">
      <alignment vertical="top" wrapText="1"/>
      <protection locked="0"/>
    </xf>
    <xf numFmtId="0" fontId="7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vertical="top" wrapText="1"/>
    </xf>
    <xf numFmtId="2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justify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49" fontId="3" fillId="0" borderId="1" xfId="0" applyNumberFormat="1" applyFont="1" applyFill="1" applyBorder="1" applyAlignment="1">
      <alignment horizontal="justify" vertical="top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justify" vertical="top" wrapText="1"/>
    </xf>
    <xf numFmtId="0" fontId="0" fillId="0" borderId="1" xfId="0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/>
    <xf numFmtId="0" fontId="3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/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wrapText="1"/>
    </xf>
    <xf numFmtId="49" fontId="7" fillId="0" borderId="1" xfId="0" applyNumberFormat="1" applyFont="1" applyFill="1" applyBorder="1" applyAlignment="1">
      <alignment horizontal="justify" vertical="center"/>
    </xf>
    <xf numFmtId="0" fontId="14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0" fontId="13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 applyAlignment="1"/>
    <xf numFmtId="49" fontId="7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top"/>
    </xf>
    <xf numFmtId="0" fontId="15" fillId="0" borderId="1" xfId="0" applyFont="1" applyFill="1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tabSelected="1" view="pageBreakPreview" topLeftCell="A13" zoomScale="120" zoomScaleNormal="90" zoomScaleSheetLayoutView="120" workbookViewId="0">
      <selection activeCell="J9" sqref="J9"/>
    </sheetView>
  </sheetViews>
  <sheetFormatPr defaultColWidth="9.140625" defaultRowHeight="15" x14ac:dyDescent="0.25"/>
  <cols>
    <col min="1" max="1" width="7.85546875" style="2" customWidth="1"/>
    <col min="2" max="2" width="33.140625" style="2" customWidth="1"/>
    <col min="3" max="3" width="16.140625" style="8" customWidth="1"/>
    <col min="4" max="4" width="8.28515625" style="2" customWidth="1"/>
    <col min="5" max="5" width="10.5703125" style="2" customWidth="1"/>
    <col min="6" max="6" width="11.140625" style="2" customWidth="1"/>
    <col min="7" max="7" width="10.85546875" style="2" customWidth="1"/>
    <col min="8" max="8" width="11.42578125" style="2" customWidth="1"/>
    <col min="9" max="10" width="8.7109375" style="2" customWidth="1"/>
    <col min="11" max="11" width="50.85546875" style="2" customWidth="1"/>
    <col min="12" max="12" width="0" style="2" hidden="1" customWidth="1"/>
    <col min="13" max="16384" width="9.140625" style="2"/>
  </cols>
  <sheetData>
    <row r="1" spans="1:12" ht="17.25" customHeight="1" x14ac:dyDescent="0.25">
      <c r="K1" s="9" t="s">
        <v>254</v>
      </c>
    </row>
    <row r="2" spans="1:12" ht="48.75" customHeight="1" x14ac:dyDescent="0.25">
      <c r="B2" s="120" t="s">
        <v>65</v>
      </c>
      <c r="C2" s="120"/>
      <c r="D2" s="120"/>
      <c r="E2" s="120"/>
      <c r="F2" s="120"/>
      <c r="G2" s="120"/>
      <c r="H2" s="120"/>
      <c r="I2" s="120"/>
      <c r="J2" s="120"/>
      <c r="K2" s="120"/>
    </row>
    <row r="3" spans="1:12" ht="32.25" customHeight="1" x14ac:dyDescent="0.25">
      <c r="A3" s="105" t="s">
        <v>63</v>
      </c>
      <c r="B3" s="105" t="s">
        <v>81</v>
      </c>
      <c r="C3" s="106" t="s">
        <v>61</v>
      </c>
      <c r="D3" s="105" t="s">
        <v>62</v>
      </c>
      <c r="E3" s="121" t="s">
        <v>295</v>
      </c>
      <c r="F3" s="121"/>
      <c r="G3" s="121">
        <v>2019</v>
      </c>
      <c r="H3" s="121"/>
      <c r="I3" s="105" t="s">
        <v>64</v>
      </c>
      <c r="J3" s="105"/>
      <c r="K3" s="105" t="s">
        <v>82</v>
      </c>
    </row>
    <row r="4" spans="1:12" ht="21.75" customHeight="1" x14ac:dyDescent="0.25">
      <c r="A4" s="105"/>
      <c r="B4" s="105"/>
      <c r="C4" s="106"/>
      <c r="D4" s="105"/>
      <c r="E4" s="123"/>
      <c r="F4" s="123"/>
      <c r="G4" s="105" t="s">
        <v>80</v>
      </c>
      <c r="H4" s="122"/>
      <c r="I4" s="105">
        <v>2020</v>
      </c>
      <c r="J4" s="105">
        <v>2021</v>
      </c>
      <c r="K4" s="105"/>
    </row>
    <row r="5" spans="1:12" ht="15" customHeight="1" x14ac:dyDescent="0.25">
      <c r="A5" s="105"/>
      <c r="B5" s="105"/>
      <c r="C5" s="106"/>
      <c r="D5" s="105"/>
      <c r="E5" s="4" t="s">
        <v>1</v>
      </c>
      <c r="F5" s="4" t="s">
        <v>0</v>
      </c>
      <c r="G5" s="85" t="s">
        <v>1</v>
      </c>
      <c r="H5" s="85" t="s">
        <v>0</v>
      </c>
      <c r="I5" s="113"/>
      <c r="J5" s="105"/>
      <c r="K5" s="105"/>
    </row>
    <row r="6" spans="1:12" s="10" customFormat="1" ht="28.5" customHeight="1" x14ac:dyDescent="0.25">
      <c r="A6" s="43">
        <v>1</v>
      </c>
      <c r="B6" s="107" t="s">
        <v>256</v>
      </c>
      <c r="C6" s="108"/>
      <c r="D6" s="108"/>
      <c r="E6" s="108"/>
      <c r="F6" s="108"/>
      <c r="G6" s="108"/>
      <c r="H6" s="108"/>
      <c r="I6" s="108"/>
      <c r="J6" s="108"/>
      <c r="K6" s="108"/>
    </row>
    <row r="7" spans="1:12" s="11" customFormat="1" ht="55.5" customHeight="1" x14ac:dyDescent="0.25">
      <c r="A7" s="44" t="s">
        <v>6</v>
      </c>
      <c r="B7" s="6" t="s">
        <v>2</v>
      </c>
      <c r="C7" s="24" t="s">
        <v>3</v>
      </c>
      <c r="D7" s="4" t="s">
        <v>4</v>
      </c>
      <c r="E7" s="45">
        <v>104.6</v>
      </c>
      <c r="F7" s="46">
        <v>103.1</v>
      </c>
      <c r="G7" s="3">
        <v>100.3</v>
      </c>
      <c r="H7" s="3">
        <v>104.5</v>
      </c>
      <c r="I7" s="45">
        <v>100.3</v>
      </c>
      <c r="J7" s="45">
        <v>100.2</v>
      </c>
      <c r="K7" s="7"/>
      <c r="L7" s="11" t="s">
        <v>245</v>
      </c>
    </row>
    <row r="8" spans="1:12" ht="57.75" customHeight="1" x14ac:dyDescent="0.25">
      <c r="A8" s="1" t="s">
        <v>18</v>
      </c>
      <c r="B8" s="6" t="s">
        <v>83</v>
      </c>
      <c r="C8" s="24" t="s">
        <v>3</v>
      </c>
      <c r="D8" s="23" t="s">
        <v>4</v>
      </c>
      <c r="E8" s="3">
        <v>110</v>
      </c>
      <c r="F8" s="3">
        <v>109.9</v>
      </c>
      <c r="G8" s="3">
        <v>100.1</v>
      </c>
      <c r="H8" s="3">
        <v>110.5</v>
      </c>
      <c r="I8" s="3">
        <v>100.1</v>
      </c>
      <c r="J8" s="3">
        <v>100.1</v>
      </c>
      <c r="K8" s="12"/>
    </row>
    <row r="9" spans="1:12" ht="52.5" customHeight="1" x14ac:dyDescent="0.25">
      <c r="A9" s="1" t="s">
        <v>29</v>
      </c>
      <c r="B9" s="6" t="s">
        <v>86</v>
      </c>
      <c r="C9" s="24" t="s">
        <v>3</v>
      </c>
      <c r="D9" s="23" t="s">
        <v>4</v>
      </c>
      <c r="E9" s="3">
        <v>100.5</v>
      </c>
      <c r="F9" s="3">
        <v>99.1</v>
      </c>
      <c r="G9" s="3">
        <v>100.5</v>
      </c>
      <c r="H9" s="3">
        <v>100.5</v>
      </c>
      <c r="I9" s="3">
        <v>100.4</v>
      </c>
      <c r="J9" s="3">
        <v>100.3</v>
      </c>
      <c r="K9" s="20"/>
    </row>
    <row r="10" spans="1:12" s="18" customFormat="1" ht="46.5" customHeight="1" x14ac:dyDescent="0.25">
      <c r="A10" s="1" t="s">
        <v>84</v>
      </c>
      <c r="B10" s="6" t="s">
        <v>205</v>
      </c>
      <c r="C10" s="24" t="s">
        <v>3</v>
      </c>
      <c r="D10" s="23" t="s">
        <v>4</v>
      </c>
      <c r="E10" s="3">
        <v>103</v>
      </c>
      <c r="F10" s="3">
        <v>106.9</v>
      </c>
      <c r="G10" s="3">
        <v>103.1</v>
      </c>
      <c r="H10" s="85">
        <v>108.3</v>
      </c>
      <c r="I10" s="3">
        <v>103.2</v>
      </c>
      <c r="J10" s="3">
        <v>103.2</v>
      </c>
      <c r="K10" s="7"/>
    </row>
    <row r="11" spans="1:12" s="18" customFormat="1" ht="66.75" customHeight="1" x14ac:dyDescent="0.25">
      <c r="A11" s="1" t="s">
        <v>35</v>
      </c>
      <c r="B11" s="6" t="s">
        <v>174</v>
      </c>
      <c r="C11" s="24" t="s">
        <v>3</v>
      </c>
      <c r="D11" s="23" t="s">
        <v>4</v>
      </c>
      <c r="E11" s="3">
        <v>100.1</v>
      </c>
      <c r="F11" s="3">
        <v>90.9</v>
      </c>
      <c r="G11" s="3">
        <v>100.1</v>
      </c>
      <c r="H11" s="85">
        <v>90.3</v>
      </c>
      <c r="I11" s="3">
        <v>100.2</v>
      </c>
      <c r="J11" s="3">
        <v>100.2</v>
      </c>
      <c r="K11" s="7" t="s">
        <v>297</v>
      </c>
      <c r="L11" s="18" t="s">
        <v>245</v>
      </c>
    </row>
    <row r="12" spans="1:12" ht="51.75" customHeight="1" x14ac:dyDescent="0.25">
      <c r="A12" s="1" t="s">
        <v>85</v>
      </c>
      <c r="B12" s="6" t="s">
        <v>87</v>
      </c>
      <c r="C12" s="47" t="s">
        <v>5</v>
      </c>
      <c r="D12" s="4" t="s">
        <v>4</v>
      </c>
      <c r="E12" s="3">
        <v>15.7</v>
      </c>
      <c r="F12" s="3">
        <v>12.2</v>
      </c>
      <c r="G12" s="3">
        <v>16.5</v>
      </c>
      <c r="H12" s="3">
        <v>18.399999999999999</v>
      </c>
      <c r="I12" s="3">
        <v>17.5</v>
      </c>
      <c r="J12" s="3">
        <v>17.600000000000001</v>
      </c>
      <c r="K12" s="48"/>
    </row>
    <row r="13" spans="1:12" ht="45" customHeight="1" x14ac:dyDescent="0.25">
      <c r="A13" s="1" t="s">
        <v>88</v>
      </c>
      <c r="B13" s="6" t="s">
        <v>89</v>
      </c>
      <c r="C13" s="24" t="s">
        <v>3</v>
      </c>
      <c r="D13" s="4" t="s">
        <v>4</v>
      </c>
      <c r="E13" s="3">
        <v>104.1</v>
      </c>
      <c r="F13" s="3">
        <v>104.1</v>
      </c>
      <c r="G13" s="3">
        <v>101.8</v>
      </c>
      <c r="H13" s="3">
        <v>103.4</v>
      </c>
      <c r="I13" s="3">
        <v>101.8</v>
      </c>
      <c r="J13" s="3">
        <v>101.8</v>
      </c>
      <c r="K13" s="49"/>
    </row>
    <row r="14" spans="1:12" ht="19.5" customHeight="1" x14ac:dyDescent="0.25">
      <c r="A14" s="50" t="s">
        <v>90</v>
      </c>
      <c r="B14" s="101" t="s">
        <v>257</v>
      </c>
      <c r="C14" s="102"/>
      <c r="D14" s="102"/>
      <c r="E14" s="102"/>
      <c r="F14" s="102"/>
      <c r="G14" s="102"/>
      <c r="H14" s="102"/>
      <c r="I14" s="102"/>
      <c r="J14" s="102"/>
      <c r="K14" s="102"/>
    </row>
    <row r="15" spans="1:12" ht="54" customHeight="1" x14ac:dyDescent="0.25">
      <c r="A15" s="1" t="s">
        <v>44</v>
      </c>
      <c r="B15" s="6" t="s">
        <v>91</v>
      </c>
      <c r="C15" s="24" t="s">
        <v>93</v>
      </c>
      <c r="D15" s="4" t="s">
        <v>4</v>
      </c>
      <c r="E15" s="13">
        <v>0.20300000000000001</v>
      </c>
      <c r="F15" s="13">
        <v>0.501</v>
      </c>
      <c r="G15" s="13">
        <v>0.20599999999999999</v>
      </c>
      <c r="H15" s="13">
        <v>0.32800000000000001</v>
      </c>
      <c r="I15" s="13">
        <v>0.20899999999999999</v>
      </c>
      <c r="J15" s="13">
        <v>0.21199999999999999</v>
      </c>
      <c r="K15" s="51"/>
    </row>
    <row r="16" spans="1:12" ht="66" customHeight="1" x14ac:dyDescent="0.25">
      <c r="A16" s="1" t="s">
        <v>51</v>
      </c>
      <c r="B16" s="6" t="s">
        <v>175</v>
      </c>
      <c r="C16" s="24" t="s">
        <v>41</v>
      </c>
      <c r="D16" s="4" t="s">
        <v>4</v>
      </c>
      <c r="E16" s="52">
        <v>25196</v>
      </c>
      <c r="F16" s="52">
        <v>23331.4</v>
      </c>
      <c r="G16" s="52">
        <v>26052.7</v>
      </c>
      <c r="H16" s="52">
        <v>25855.599999999999</v>
      </c>
      <c r="I16" s="52">
        <v>26964.6</v>
      </c>
      <c r="J16" s="52">
        <v>27962.3</v>
      </c>
      <c r="K16" s="12"/>
    </row>
    <row r="17" spans="1:12" ht="79.5" customHeight="1" x14ac:dyDescent="0.25">
      <c r="A17" s="98" t="s">
        <v>56</v>
      </c>
      <c r="B17" s="100" t="s">
        <v>92</v>
      </c>
      <c r="C17" s="99" t="s">
        <v>41</v>
      </c>
      <c r="D17" s="4" t="s">
        <v>4</v>
      </c>
      <c r="E17" s="52">
        <v>22787.1</v>
      </c>
      <c r="F17" s="52">
        <v>24363.8</v>
      </c>
      <c r="G17" s="52">
        <v>24268.3</v>
      </c>
      <c r="H17" s="52">
        <v>28735.599999999999</v>
      </c>
      <c r="I17" s="52">
        <v>25870</v>
      </c>
      <c r="J17" s="52">
        <v>27163.5</v>
      </c>
      <c r="K17" s="51"/>
      <c r="L17" s="2" t="s">
        <v>245</v>
      </c>
    </row>
    <row r="18" spans="1:12" ht="80.25" customHeight="1" x14ac:dyDescent="0.25">
      <c r="A18" s="1" t="s">
        <v>94</v>
      </c>
      <c r="B18" s="6" t="s">
        <v>176</v>
      </c>
      <c r="C18" s="24" t="s">
        <v>41</v>
      </c>
      <c r="D18" s="4" t="s">
        <v>4</v>
      </c>
      <c r="E18" s="52">
        <v>23964.799999999999</v>
      </c>
      <c r="F18" s="52">
        <v>26277.200000000001</v>
      </c>
      <c r="G18" s="52">
        <v>26712.6</v>
      </c>
      <c r="H18" s="52">
        <v>29386.799999999999</v>
      </c>
      <c r="I18" s="52">
        <v>28261.9</v>
      </c>
      <c r="J18" s="52">
        <v>29985.9</v>
      </c>
      <c r="K18" s="53"/>
      <c r="L18" s="2" t="s">
        <v>245</v>
      </c>
    </row>
    <row r="19" spans="1:12" ht="42.75" customHeight="1" x14ac:dyDescent="0.25">
      <c r="A19" s="1" t="s">
        <v>95</v>
      </c>
      <c r="B19" s="6" t="s">
        <v>42</v>
      </c>
      <c r="C19" s="24" t="s">
        <v>5</v>
      </c>
      <c r="D19" s="4" t="s">
        <v>4</v>
      </c>
      <c r="E19" s="24">
        <v>93.3</v>
      </c>
      <c r="F19" s="54">
        <v>93.2</v>
      </c>
      <c r="G19" s="87">
        <v>93.2</v>
      </c>
      <c r="H19" s="87">
        <v>93.2</v>
      </c>
      <c r="I19" s="24">
        <v>93.25</v>
      </c>
      <c r="J19" s="24">
        <v>93.25</v>
      </c>
      <c r="K19" s="49"/>
    </row>
    <row r="20" spans="1:12" ht="93.75" customHeight="1" x14ac:dyDescent="0.25">
      <c r="A20" s="1" t="s">
        <v>159</v>
      </c>
      <c r="B20" s="6" t="s">
        <v>43</v>
      </c>
      <c r="C20" s="24" t="s">
        <v>5</v>
      </c>
      <c r="D20" s="4" t="s">
        <v>4</v>
      </c>
      <c r="E20" s="3">
        <v>11.4</v>
      </c>
      <c r="F20" s="3">
        <v>19.3</v>
      </c>
      <c r="G20" s="3">
        <v>11.4</v>
      </c>
      <c r="H20" s="3">
        <v>23.7</v>
      </c>
      <c r="I20" s="3">
        <v>11.4</v>
      </c>
      <c r="J20" s="3">
        <v>11.4</v>
      </c>
      <c r="K20" s="49"/>
      <c r="L20" s="2" t="s">
        <v>246</v>
      </c>
    </row>
    <row r="21" spans="1:12" s="18" customFormat="1" ht="18" customHeight="1" x14ac:dyDescent="0.25">
      <c r="A21" s="1"/>
      <c r="B21" s="110" t="s">
        <v>140</v>
      </c>
      <c r="C21" s="111"/>
      <c r="D21" s="111"/>
      <c r="E21" s="111"/>
      <c r="F21" s="111"/>
      <c r="G21" s="111"/>
      <c r="H21" s="111"/>
      <c r="I21" s="111"/>
      <c r="J21" s="111"/>
      <c r="K21" s="111"/>
    </row>
    <row r="22" spans="1:12" ht="15.75" customHeight="1" x14ac:dyDescent="0.25">
      <c r="A22" s="1"/>
      <c r="B22" s="112" t="s">
        <v>96</v>
      </c>
      <c r="C22" s="113"/>
      <c r="D22" s="113"/>
      <c r="E22" s="113"/>
      <c r="F22" s="113"/>
      <c r="G22" s="113"/>
      <c r="H22" s="113"/>
      <c r="I22" s="113"/>
      <c r="J22" s="113"/>
      <c r="K22" s="113"/>
    </row>
    <row r="23" spans="1:12" s="14" customFormat="1" ht="57" customHeight="1" x14ac:dyDescent="0.25">
      <c r="A23" s="22"/>
      <c r="B23" s="25" t="s">
        <v>97</v>
      </c>
      <c r="C23" s="25"/>
      <c r="D23" s="37">
        <f>D24+D25+D26+D27+D28+D29+D30+D31+D32+D33+D34+D35+D36+D37+D38+D39</f>
        <v>0.18000000000000005</v>
      </c>
      <c r="E23" s="25"/>
      <c r="F23" s="25"/>
      <c r="G23" s="86"/>
      <c r="H23" s="86"/>
      <c r="I23" s="25"/>
      <c r="J23" s="25"/>
      <c r="K23" s="25"/>
    </row>
    <row r="24" spans="1:12" ht="300.75" customHeight="1" x14ac:dyDescent="0.25">
      <c r="A24" s="1" t="s">
        <v>7</v>
      </c>
      <c r="B24" s="35" t="s">
        <v>98</v>
      </c>
      <c r="C24" s="34" t="s">
        <v>28</v>
      </c>
      <c r="D24" s="26">
        <v>0.02</v>
      </c>
      <c r="E24" s="55">
        <v>2317.5</v>
      </c>
      <c r="F24" s="55">
        <v>1889.99</v>
      </c>
      <c r="G24" s="55">
        <v>2340</v>
      </c>
      <c r="H24" s="55">
        <v>2182.1709999999998</v>
      </c>
      <c r="I24" s="55">
        <v>2422.9</v>
      </c>
      <c r="J24" s="55">
        <v>2447.1</v>
      </c>
      <c r="K24" s="49" t="s">
        <v>272</v>
      </c>
      <c r="L24" s="2" t="s">
        <v>247</v>
      </c>
    </row>
    <row r="25" spans="1:12" ht="65.25" customHeight="1" x14ac:dyDescent="0.25">
      <c r="A25" s="1" t="s">
        <v>12</v>
      </c>
      <c r="B25" s="35" t="s">
        <v>99</v>
      </c>
      <c r="C25" s="34" t="s">
        <v>10</v>
      </c>
      <c r="D25" s="27">
        <v>1.4999999999999999E-2</v>
      </c>
      <c r="E25" s="34">
        <v>99.2</v>
      </c>
      <c r="F25" s="27">
        <v>93.4</v>
      </c>
      <c r="G25" s="56">
        <v>102.3</v>
      </c>
      <c r="H25" s="84">
        <v>106.773</v>
      </c>
      <c r="I25" s="57">
        <v>103.7</v>
      </c>
      <c r="J25" s="56">
        <v>103.7</v>
      </c>
      <c r="K25" s="49"/>
      <c r="L25" s="2" t="s">
        <v>247</v>
      </c>
    </row>
    <row r="26" spans="1:12" ht="78" customHeight="1" x14ac:dyDescent="0.25">
      <c r="A26" s="1" t="s">
        <v>13</v>
      </c>
      <c r="B26" s="35" t="s">
        <v>100</v>
      </c>
      <c r="C26" s="34" t="s">
        <v>28</v>
      </c>
      <c r="D26" s="26">
        <v>1.4999999999999999E-2</v>
      </c>
      <c r="E26" s="56">
        <v>32</v>
      </c>
      <c r="F26" s="27">
        <v>33.5</v>
      </c>
      <c r="G26" s="56">
        <v>32.299999999999997</v>
      </c>
      <c r="H26" s="84">
        <v>40.255000000000003</v>
      </c>
      <c r="I26" s="56">
        <v>33.9</v>
      </c>
      <c r="J26" s="34">
        <v>33.93</v>
      </c>
      <c r="K26" s="49"/>
      <c r="L26" s="2" t="s">
        <v>247</v>
      </c>
    </row>
    <row r="27" spans="1:12" ht="66.599999999999994" customHeight="1" x14ac:dyDescent="0.25">
      <c r="A27" s="1" t="s">
        <v>14</v>
      </c>
      <c r="B27" s="35" t="s">
        <v>206</v>
      </c>
      <c r="C27" s="34" t="s">
        <v>28</v>
      </c>
      <c r="D27" s="26">
        <v>0.01</v>
      </c>
      <c r="E27" s="58">
        <v>1.75</v>
      </c>
      <c r="F27" s="58">
        <v>1.77</v>
      </c>
      <c r="G27" s="26">
        <v>1.82</v>
      </c>
      <c r="H27" s="84">
        <v>1.8240000000000001</v>
      </c>
      <c r="I27" s="34">
        <v>1.85</v>
      </c>
      <c r="J27" s="34">
        <v>21.85</v>
      </c>
      <c r="K27" s="59"/>
      <c r="L27" s="2" t="s">
        <v>247</v>
      </c>
    </row>
    <row r="28" spans="1:12" ht="67.150000000000006" customHeight="1" x14ac:dyDescent="0.25">
      <c r="A28" s="1" t="s">
        <v>16</v>
      </c>
      <c r="B28" s="35" t="s">
        <v>177</v>
      </c>
      <c r="C28" s="34" t="s">
        <v>28</v>
      </c>
      <c r="D28" s="26">
        <v>0.01</v>
      </c>
      <c r="E28" s="60">
        <v>0.156</v>
      </c>
      <c r="F28" s="60">
        <v>0.26900000000000002</v>
      </c>
      <c r="G28" s="26">
        <v>0.161</v>
      </c>
      <c r="H28" s="84">
        <v>0.187</v>
      </c>
      <c r="I28" s="26">
        <v>0.16600000000000001</v>
      </c>
      <c r="J28" s="26">
        <v>0.17100000000000001</v>
      </c>
      <c r="K28" s="61"/>
      <c r="L28" s="2" t="s">
        <v>247</v>
      </c>
    </row>
    <row r="29" spans="1:12" s="18" customFormat="1" ht="32.25" customHeight="1" x14ac:dyDescent="0.25">
      <c r="A29" s="1" t="s">
        <v>17</v>
      </c>
      <c r="B29" s="35" t="s">
        <v>178</v>
      </c>
      <c r="C29" s="34" t="s">
        <v>28</v>
      </c>
      <c r="D29" s="26">
        <v>0.01</v>
      </c>
      <c r="E29" s="26">
        <v>0.2</v>
      </c>
      <c r="F29" s="27">
        <v>0.375</v>
      </c>
      <c r="G29" s="56">
        <v>0.2</v>
      </c>
      <c r="H29" s="84">
        <v>0.19</v>
      </c>
      <c r="I29" s="56">
        <v>0.2</v>
      </c>
      <c r="J29" s="56">
        <v>0.2</v>
      </c>
      <c r="K29" s="25" t="s">
        <v>278</v>
      </c>
      <c r="L29" s="18" t="s">
        <v>248</v>
      </c>
    </row>
    <row r="30" spans="1:12" ht="40.5" customHeight="1" x14ac:dyDescent="0.25">
      <c r="A30" s="1" t="s">
        <v>70</v>
      </c>
      <c r="B30" s="35" t="s">
        <v>101</v>
      </c>
      <c r="C30" s="34" t="s">
        <v>28</v>
      </c>
      <c r="D30" s="27">
        <v>1.4999999999999999E-2</v>
      </c>
      <c r="E30" s="62">
        <v>253.4</v>
      </c>
      <c r="F30" s="40">
        <v>231.1</v>
      </c>
      <c r="G30" s="62">
        <v>254.4</v>
      </c>
      <c r="H30" s="82">
        <v>219.8</v>
      </c>
      <c r="I30" s="62">
        <v>256</v>
      </c>
      <c r="J30" s="62">
        <v>257.5</v>
      </c>
      <c r="K30" s="25" t="s">
        <v>277</v>
      </c>
      <c r="L30" s="2" t="s">
        <v>248</v>
      </c>
    </row>
    <row r="31" spans="1:12" ht="18" customHeight="1" x14ac:dyDescent="0.25">
      <c r="A31" s="1" t="s">
        <v>106</v>
      </c>
      <c r="B31" s="35" t="s">
        <v>102</v>
      </c>
      <c r="C31" s="34" t="s">
        <v>28</v>
      </c>
      <c r="D31" s="27">
        <v>1.4999999999999999E-2</v>
      </c>
      <c r="E31" s="34">
        <v>2</v>
      </c>
      <c r="F31" s="34">
        <v>5.2</v>
      </c>
      <c r="G31" s="56">
        <v>2</v>
      </c>
      <c r="H31" s="56">
        <v>6.9</v>
      </c>
      <c r="I31" s="56">
        <v>2.2000000000000002</v>
      </c>
      <c r="J31" s="56">
        <v>2.4</v>
      </c>
      <c r="K31" s="63"/>
      <c r="L31" s="2" t="s">
        <v>248</v>
      </c>
    </row>
    <row r="32" spans="1:12" ht="42" customHeight="1" x14ac:dyDescent="0.25">
      <c r="A32" s="1" t="s">
        <v>179</v>
      </c>
      <c r="B32" s="35" t="s">
        <v>180</v>
      </c>
      <c r="C32" s="34" t="s">
        <v>28</v>
      </c>
      <c r="D32" s="26">
        <v>0.01</v>
      </c>
      <c r="E32" s="56">
        <v>1</v>
      </c>
      <c r="F32" s="56">
        <v>3.7</v>
      </c>
      <c r="G32" s="56">
        <v>1.1000000000000001</v>
      </c>
      <c r="H32" s="56">
        <v>0.4</v>
      </c>
      <c r="I32" s="56">
        <v>1.1000000000000001</v>
      </c>
      <c r="J32" s="56">
        <v>1.1000000000000001</v>
      </c>
      <c r="K32" s="25" t="s">
        <v>279</v>
      </c>
      <c r="L32" s="2" t="s">
        <v>248</v>
      </c>
    </row>
    <row r="33" spans="1:12" ht="28.5" customHeight="1" x14ac:dyDescent="0.25">
      <c r="A33" s="1" t="s">
        <v>181</v>
      </c>
      <c r="B33" s="35" t="s">
        <v>103</v>
      </c>
      <c r="C33" s="34" t="s">
        <v>104</v>
      </c>
      <c r="D33" s="26">
        <v>0.01</v>
      </c>
      <c r="E33" s="56">
        <v>7</v>
      </c>
      <c r="F33" s="56" t="s">
        <v>208</v>
      </c>
      <c r="G33" s="56">
        <v>7.5</v>
      </c>
      <c r="H33" s="84">
        <v>13.6</v>
      </c>
      <c r="I33" s="56">
        <v>8</v>
      </c>
      <c r="J33" s="56">
        <v>8</v>
      </c>
      <c r="K33" s="49"/>
      <c r="L33" s="2" t="s">
        <v>248</v>
      </c>
    </row>
    <row r="34" spans="1:12" s="18" customFormat="1" ht="33" customHeight="1" x14ac:dyDescent="0.25">
      <c r="A34" s="1" t="s">
        <v>182</v>
      </c>
      <c r="B34" s="35" t="s">
        <v>11</v>
      </c>
      <c r="C34" s="34" t="s">
        <v>107</v>
      </c>
      <c r="D34" s="26">
        <v>0.01</v>
      </c>
      <c r="E34" s="56">
        <v>13</v>
      </c>
      <c r="F34" s="34">
        <v>13.75</v>
      </c>
      <c r="G34" s="56">
        <v>13</v>
      </c>
      <c r="H34" s="84">
        <v>13.7</v>
      </c>
      <c r="I34" s="56">
        <v>13</v>
      </c>
      <c r="J34" s="56">
        <v>13.5</v>
      </c>
      <c r="K34" s="25"/>
      <c r="L34" s="18" t="s">
        <v>247</v>
      </c>
    </row>
    <row r="35" spans="1:12" ht="33.75" hidden="1" customHeight="1" x14ac:dyDescent="0.25">
      <c r="A35" s="83" t="s">
        <v>183</v>
      </c>
      <c r="B35" s="79" t="s">
        <v>15</v>
      </c>
      <c r="C35" s="34" t="s">
        <v>107</v>
      </c>
      <c r="D35" s="26"/>
      <c r="E35" s="56">
        <v>75</v>
      </c>
      <c r="F35" s="56">
        <v>77.81</v>
      </c>
      <c r="G35" s="56" t="s">
        <v>208</v>
      </c>
      <c r="H35" s="56" t="s">
        <v>208</v>
      </c>
      <c r="I35" s="56" t="s">
        <v>208</v>
      </c>
      <c r="J35" s="56" t="s">
        <v>208</v>
      </c>
      <c r="K35" s="86"/>
      <c r="L35" s="2" t="s">
        <v>247</v>
      </c>
    </row>
    <row r="36" spans="1:12" s="18" customFormat="1" ht="186" customHeight="1" x14ac:dyDescent="0.25">
      <c r="A36" s="44" t="s">
        <v>184</v>
      </c>
      <c r="B36" s="35" t="s">
        <v>185</v>
      </c>
      <c r="C36" s="64" t="s">
        <v>186</v>
      </c>
      <c r="D36" s="28">
        <v>1.4999999999999999E-2</v>
      </c>
      <c r="E36" s="62">
        <v>505</v>
      </c>
      <c r="F36" s="62">
        <v>705</v>
      </c>
      <c r="G36" s="65">
        <v>1443</v>
      </c>
      <c r="H36" s="65">
        <v>1378.09</v>
      </c>
      <c r="I36" s="65">
        <v>1603</v>
      </c>
      <c r="J36" s="65">
        <v>1603</v>
      </c>
      <c r="K36" s="25" t="s">
        <v>298</v>
      </c>
      <c r="L36" s="18" t="s">
        <v>247</v>
      </c>
    </row>
    <row r="37" spans="1:12" s="18" customFormat="1" ht="33.75" customHeight="1" x14ac:dyDescent="0.25">
      <c r="A37" s="1" t="s">
        <v>187</v>
      </c>
      <c r="B37" s="35" t="s">
        <v>188</v>
      </c>
      <c r="C37" s="34" t="s">
        <v>186</v>
      </c>
      <c r="D37" s="26">
        <v>1.4999999999999999E-2</v>
      </c>
      <c r="E37" s="56">
        <v>505</v>
      </c>
      <c r="F37" s="56">
        <v>505</v>
      </c>
      <c r="G37" s="56">
        <v>855</v>
      </c>
      <c r="H37" s="56">
        <v>855</v>
      </c>
      <c r="I37" s="65">
        <v>1425</v>
      </c>
      <c r="J37" s="65">
        <v>1425</v>
      </c>
      <c r="K37" s="25"/>
      <c r="L37" s="18" t="s">
        <v>247</v>
      </c>
    </row>
    <row r="38" spans="1:12" ht="43.5" customHeight="1" x14ac:dyDescent="0.25">
      <c r="A38" s="1" t="s">
        <v>189</v>
      </c>
      <c r="B38" s="35" t="s">
        <v>190</v>
      </c>
      <c r="C38" s="34" t="s">
        <v>186</v>
      </c>
      <c r="D38" s="27">
        <v>5.0000000000000001E-3</v>
      </c>
      <c r="E38" s="56">
        <v>0</v>
      </c>
      <c r="F38" s="56">
        <v>0</v>
      </c>
      <c r="G38" s="55">
        <v>389</v>
      </c>
      <c r="H38" s="56">
        <v>389</v>
      </c>
      <c r="I38" s="56">
        <v>178</v>
      </c>
      <c r="J38" s="56">
        <v>178</v>
      </c>
      <c r="K38" s="25"/>
      <c r="L38" s="2" t="s">
        <v>247</v>
      </c>
    </row>
    <row r="39" spans="1:12" ht="57.75" customHeight="1" x14ac:dyDescent="0.25">
      <c r="A39" s="1" t="s">
        <v>209</v>
      </c>
      <c r="B39" s="35" t="s">
        <v>210</v>
      </c>
      <c r="C39" s="34" t="s">
        <v>5</v>
      </c>
      <c r="D39" s="27">
        <v>5.0000000000000001E-3</v>
      </c>
      <c r="E39" s="56">
        <v>0</v>
      </c>
      <c r="F39" s="56">
        <v>0</v>
      </c>
      <c r="G39" s="55">
        <v>0.3</v>
      </c>
      <c r="H39" s="84">
        <v>4.01</v>
      </c>
      <c r="I39" s="56">
        <v>1.5</v>
      </c>
      <c r="J39" s="56">
        <v>1.9</v>
      </c>
      <c r="K39" s="25"/>
      <c r="L39" s="2" t="s">
        <v>253</v>
      </c>
    </row>
    <row r="40" spans="1:12" s="14" customFormat="1" ht="54" customHeight="1" x14ac:dyDescent="0.25">
      <c r="A40" s="22"/>
      <c r="B40" s="77" t="s">
        <v>108</v>
      </c>
      <c r="C40" s="25"/>
      <c r="D40" s="29">
        <f>D41+D42+D43+D44</f>
        <v>5.2000000000000005E-2</v>
      </c>
      <c r="E40" s="25"/>
      <c r="F40" s="25"/>
      <c r="G40" s="86"/>
      <c r="H40" s="86"/>
      <c r="I40" s="25"/>
      <c r="J40" s="25"/>
      <c r="K40" s="25"/>
    </row>
    <row r="41" spans="1:12" s="14" customFormat="1" ht="68.25" customHeight="1" x14ac:dyDescent="0.25">
      <c r="A41" s="22" t="s">
        <v>19</v>
      </c>
      <c r="B41" s="59" t="s">
        <v>191</v>
      </c>
      <c r="C41" s="61" t="s">
        <v>105</v>
      </c>
      <c r="D41" s="27">
        <v>8.0000000000000002E-3</v>
      </c>
      <c r="E41" s="65">
        <v>1420.4</v>
      </c>
      <c r="F41" s="65">
        <v>1327.99</v>
      </c>
      <c r="G41" s="65">
        <v>1422.4</v>
      </c>
      <c r="H41" s="65">
        <v>1290.8910000000001</v>
      </c>
      <c r="I41" s="65">
        <v>1424.4</v>
      </c>
      <c r="J41" s="65">
        <v>1424.4</v>
      </c>
      <c r="K41" s="61" t="s">
        <v>273</v>
      </c>
      <c r="L41" s="14" t="s">
        <v>247</v>
      </c>
    </row>
    <row r="42" spans="1:12" ht="42" customHeight="1" x14ac:dyDescent="0.25">
      <c r="A42" s="1" t="s">
        <v>23</v>
      </c>
      <c r="B42" s="35" t="s">
        <v>192</v>
      </c>
      <c r="C42" s="34" t="s">
        <v>5</v>
      </c>
      <c r="D42" s="27">
        <v>8.0000000000000002E-3</v>
      </c>
      <c r="E42" s="27">
        <v>6.7</v>
      </c>
      <c r="F42" s="27">
        <v>11.9</v>
      </c>
      <c r="G42" s="84">
        <v>6.7</v>
      </c>
      <c r="H42" s="84">
        <v>16.100000000000001</v>
      </c>
      <c r="I42" s="56">
        <v>6.7</v>
      </c>
      <c r="J42" s="56">
        <v>6.7</v>
      </c>
      <c r="K42" s="66"/>
      <c r="L42" s="14" t="s">
        <v>247</v>
      </c>
    </row>
    <row r="43" spans="1:12" ht="40.5" customHeight="1" x14ac:dyDescent="0.25">
      <c r="A43" s="1" t="s">
        <v>25</v>
      </c>
      <c r="B43" s="35" t="s">
        <v>211</v>
      </c>
      <c r="C43" s="34" t="s">
        <v>105</v>
      </c>
      <c r="D43" s="27">
        <v>0.02</v>
      </c>
      <c r="E43" s="56">
        <v>400</v>
      </c>
      <c r="F43" s="34">
        <v>412.99</v>
      </c>
      <c r="G43" s="56">
        <v>400</v>
      </c>
      <c r="H43" s="84">
        <v>412.4</v>
      </c>
      <c r="I43" s="56">
        <v>400</v>
      </c>
      <c r="J43" s="56">
        <v>0</v>
      </c>
      <c r="K43" s="67"/>
      <c r="L43" s="14" t="s">
        <v>247</v>
      </c>
    </row>
    <row r="44" spans="1:12" s="18" customFormat="1" ht="30.75" customHeight="1" x14ac:dyDescent="0.25">
      <c r="A44" s="83" t="s">
        <v>27</v>
      </c>
      <c r="B44" s="79" t="s">
        <v>8</v>
      </c>
      <c r="C44" s="34" t="s">
        <v>9</v>
      </c>
      <c r="D44" s="84">
        <v>1.6E-2</v>
      </c>
      <c r="E44" s="34">
        <v>18.05</v>
      </c>
      <c r="F44" s="34">
        <v>18.670000000000002</v>
      </c>
      <c r="G44" s="84">
        <v>18.5</v>
      </c>
      <c r="H44" s="34">
        <v>21.4</v>
      </c>
      <c r="I44" s="34">
        <v>18.91</v>
      </c>
      <c r="J44" s="34">
        <v>19.32</v>
      </c>
      <c r="K44" s="86"/>
      <c r="L44" s="93" t="s">
        <v>247</v>
      </c>
    </row>
    <row r="45" spans="1:12" ht="21" customHeight="1" x14ac:dyDescent="0.25">
      <c r="A45" s="1"/>
      <c r="B45" s="114" t="s">
        <v>109</v>
      </c>
      <c r="C45" s="115"/>
      <c r="D45" s="115"/>
      <c r="E45" s="115"/>
      <c r="F45" s="115"/>
      <c r="G45" s="115"/>
      <c r="H45" s="115"/>
      <c r="I45" s="115"/>
      <c r="J45" s="115"/>
      <c r="K45" s="115"/>
    </row>
    <row r="46" spans="1:12" ht="41.25" customHeight="1" x14ac:dyDescent="0.25">
      <c r="A46" s="1"/>
      <c r="B46" s="35" t="s">
        <v>110</v>
      </c>
      <c r="C46" s="30"/>
      <c r="D46" s="31">
        <f>D47+D48+D49+D50+D51+D52+D53+D55+D56+D57+D58+D60+D61+D62+D63+D64+D65</f>
        <v>0.18800000000000006</v>
      </c>
      <c r="E46" s="30"/>
      <c r="F46" s="30"/>
      <c r="G46" s="81"/>
      <c r="H46" s="81"/>
      <c r="I46" s="30"/>
      <c r="J46" s="30"/>
      <c r="K46" s="30"/>
    </row>
    <row r="47" spans="1:12" ht="40.5" customHeight="1" x14ac:dyDescent="0.25">
      <c r="A47" s="1" t="s">
        <v>45</v>
      </c>
      <c r="B47" s="35" t="s">
        <v>111</v>
      </c>
      <c r="C47" s="34" t="s">
        <v>28</v>
      </c>
      <c r="D47" s="27">
        <v>1.4999999999999999E-2</v>
      </c>
      <c r="E47" s="56">
        <v>210</v>
      </c>
      <c r="F47" s="34">
        <v>191.26</v>
      </c>
      <c r="G47" s="56">
        <v>200</v>
      </c>
      <c r="H47" s="56">
        <v>184.2</v>
      </c>
      <c r="I47" s="56">
        <v>201.2</v>
      </c>
      <c r="J47" s="56">
        <v>202.4</v>
      </c>
      <c r="K47" s="118" t="s">
        <v>296</v>
      </c>
    </row>
    <row r="48" spans="1:12" ht="38.25" customHeight="1" x14ac:dyDescent="0.25">
      <c r="A48" s="1" t="s">
        <v>47</v>
      </c>
      <c r="B48" s="35" t="s">
        <v>112</v>
      </c>
      <c r="C48" s="34" t="s">
        <v>28</v>
      </c>
      <c r="D48" s="27">
        <v>1.4999999999999999E-2</v>
      </c>
      <c r="E48" s="56">
        <v>745.7</v>
      </c>
      <c r="F48" s="56">
        <v>625.9</v>
      </c>
      <c r="G48" s="56">
        <v>746.2</v>
      </c>
      <c r="H48" s="56">
        <v>632.9</v>
      </c>
      <c r="I48" s="56">
        <v>746.8</v>
      </c>
      <c r="J48" s="56">
        <v>747.5</v>
      </c>
      <c r="K48" s="119"/>
    </row>
    <row r="49" spans="1:12" ht="66" customHeight="1" x14ac:dyDescent="0.25">
      <c r="A49" s="1" t="s">
        <v>48</v>
      </c>
      <c r="B49" s="35" t="s">
        <v>113</v>
      </c>
      <c r="C49" s="34" t="s">
        <v>28</v>
      </c>
      <c r="D49" s="27">
        <v>1.4999999999999999E-2</v>
      </c>
      <c r="E49" s="56">
        <v>375.9</v>
      </c>
      <c r="F49" s="56">
        <v>395.3</v>
      </c>
      <c r="G49" s="56">
        <v>389</v>
      </c>
      <c r="H49" s="84">
        <v>406.1</v>
      </c>
      <c r="I49" s="56">
        <v>395.2</v>
      </c>
      <c r="J49" s="56">
        <v>400.9</v>
      </c>
      <c r="K49" s="35"/>
    </row>
    <row r="50" spans="1:12" ht="66.75" customHeight="1" x14ac:dyDescent="0.25">
      <c r="A50" s="1" t="s">
        <v>49</v>
      </c>
      <c r="B50" s="35" t="s">
        <v>114</v>
      </c>
      <c r="C50" s="34" t="s">
        <v>115</v>
      </c>
      <c r="D50" s="27">
        <v>7.0000000000000001E-3</v>
      </c>
      <c r="E50" s="56">
        <v>116.7</v>
      </c>
      <c r="F50" s="26">
        <v>131.577</v>
      </c>
      <c r="G50" s="34">
        <v>117.23</v>
      </c>
      <c r="H50" s="84">
        <v>128.018</v>
      </c>
      <c r="I50" s="56">
        <v>117.8</v>
      </c>
      <c r="J50" s="56">
        <v>118.4</v>
      </c>
      <c r="K50" s="35"/>
    </row>
    <row r="51" spans="1:12" ht="115.5" customHeight="1" x14ac:dyDescent="0.25">
      <c r="A51" s="1" t="s">
        <v>73</v>
      </c>
      <c r="B51" s="35" t="s">
        <v>129</v>
      </c>
      <c r="C51" s="34" t="s">
        <v>115</v>
      </c>
      <c r="D51" s="27">
        <v>7.0000000000000001E-3</v>
      </c>
      <c r="E51" s="26">
        <v>15.936</v>
      </c>
      <c r="F51" s="26">
        <v>21.533000000000001</v>
      </c>
      <c r="G51" s="26">
        <v>16.094999999999999</v>
      </c>
      <c r="H51" s="26">
        <v>24.356999999999999</v>
      </c>
      <c r="I51" s="26">
        <v>16.256</v>
      </c>
      <c r="J51" s="26">
        <v>16.419</v>
      </c>
      <c r="K51" s="61"/>
    </row>
    <row r="52" spans="1:12" ht="83.25" customHeight="1" x14ac:dyDescent="0.25">
      <c r="A52" s="1" t="s">
        <v>74</v>
      </c>
      <c r="B52" s="35" t="s">
        <v>207</v>
      </c>
      <c r="C52" s="34" t="s">
        <v>115</v>
      </c>
      <c r="D52" s="27">
        <v>7.0000000000000001E-3</v>
      </c>
      <c r="E52" s="68" t="s">
        <v>283</v>
      </c>
      <c r="F52" s="26">
        <v>2.4980000000000002</v>
      </c>
      <c r="G52" s="34">
        <v>1.7</v>
      </c>
      <c r="H52" s="26">
        <v>3.0179999999999998</v>
      </c>
      <c r="I52" s="34">
        <v>1.75</v>
      </c>
      <c r="J52" s="34">
        <v>1.8</v>
      </c>
      <c r="K52" s="61"/>
    </row>
    <row r="53" spans="1:12" ht="55.5" customHeight="1" x14ac:dyDescent="0.25">
      <c r="A53" s="1" t="s">
        <v>76</v>
      </c>
      <c r="B53" s="35" t="s">
        <v>212</v>
      </c>
      <c r="C53" s="34" t="s">
        <v>5</v>
      </c>
      <c r="D53" s="27">
        <v>2E-3</v>
      </c>
      <c r="E53" s="56">
        <v>0</v>
      </c>
      <c r="F53" s="56">
        <v>0</v>
      </c>
      <c r="G53" s="56">
        <v>16.100000000000001</v>
      </c>
      <c r="H53" s="34">
        <v>16.93</v>
      </c>
      <c r="I53" s="56">
        <v>18</v>
      </c>
      <c r="J53" s="56">
        <v>20.2</v>
      </c>
      <c r="K53" s="61"/>
    </row>
    <row r="54" spans="1:12" ht="18.75" customHeight="1" x14ac:dyDescent="0.25">
      <c r="A54" s="103" t="s">
        <v>77</v>
      </c>
      <c r="B54" s="35" t="s">
        <v>20</v>
      </c>
      <c r="C54" s="34"/>
      <c r="D54" s="27"/>
      <c r="E54" s="68"/>
      <c r="F54" s="34"/>
      <c r="G54" s="56"/>
      <c r="H54" s="84"/>
      <c r="I54" s="56"/>
      <c r="J54" s="56"/>
      <c r="K54" s="63"/>
    </row>
    <row r="55" spans="1:12" ht="53.25" customHeight="1" x14ac:dyDescent="0.25">
      <c r="A55" s="104"/>
      <c r="B55" s="35" t="s">
        <v>21</v>
      </c>
      <c r="C55" s="34" t="s">
        <v>5</v>
      </c>
      <c r="D55" s="27">
        <v>7.0000000000000001E-3</v>
      </c>
      <c r="E55" s="68" t="s">
        <v>213</v>
      </c>
      <c r="F55" s="56">
        <v>71</v>
      </c>
      <c r="G55" s="56">
        <v>64</v>
      </c>
      <c r="H55" s="34">
        <v>75.8</v>
      </c>
      <c r="I55" s="56">
        <v>64.400000000000006</v>
      </c>
      <c r="J55" s="56">
        <v>64.599999999999994</v>
      </c>
      <c r="K55" s="49"/>
    </row>
    <row r="56" spans="1:12" ht="31.5" customHeight="1" x14ac:dyDescent="0.25">
      <c r="A56" s="104"/>
      <c r="B56" s="35" t="s">
        <v>22</v>
      </c>
      <c r="C56" s="34" t="s">
        <v>5</v>
      </c>
      <c r="D56" s="27">
        <v>8.0000000000000002E-3</v>
      </c>
      <c r="E56" s="68" t="s">
        <v>284</v>
      </c>
      <c r="F56" s="27">
        <v>102.2</v>
      </c>
      <c r="G56" s="56">
        <v>91.8</v>
      </c>
      <c r="H56" s="84">
        <v>104.5</v>
      </c>
      <c r="I56" s="56">
        <v>91.9</v>
      </c>
      <c r="J56" s="56">
        <v>92</v>
      </c>
      <c r="K56" s="63"/>
    </row>
    <row r="57" spans="1:12" ht="58.5" customHeight="1" x14ac:dyDescent="0.25">
      <c r="A57" s="104"/>
      <c r="B57" s="35" t="s">
        <v>116</v>
      </c>
      <c r="C57" s="34" t="s">
        <v>5</v>
      </c>
      <c r="D57" s="27">
        <v>7.0000000000000001E-3</v>
      </c>
      <c r="E57" s="68" t="s">
        <v>214</v>
      </c>
      <c r="F57" s="27">
        <v>75.099999999999994</v>
      </c>
      <c r="G57" s="56">
        <v>65.2</v>
      </c>
      <c r="H57" s="84">
        <v>73.400000000000006</v>
      </c>
      <c r="I57" s="56">
        <v>65.3</v>
      </c>
      <c r="J57" s="56">
        <v>65.400000000000006</v>
      </c>
      <c r="K57" s="49"/>
    </row>
    <row r="58" spans="1:12" ht="32.25" customHeight="1" x14ac:dyDescent="0.25">
      <c r="A58" s="104"/>
      <c r="B58" s="35" t="s">
        <v>117</v>
      </c>
      <c r="C58" s="34" t="s">
        <v>5</v>
      </c>
      <c r="D58" s="27">
        <v>8.0000000000000002E-3</v>
      </c>
      <c r="E58" s="68" t="s">
        <v>285</v>
      </c>
      <c r="F58" s="27">
        <v>103.2</v>
      </c>
      <c r="G58" s="56">
        <v>92.8</v>
      </c>
      <c r="H58" s="56">
        <v>99.9</v>
      </c>
      <c r="I58" s="56">
        <v>93</v>
      </c>
      <c r="J58" s="56">
        <v>93.2</v>
      </c>
      <c r="K58" s="63"/>
    </row>
    <row r="59" spans="1:12" ht="39" customHeight="1" x14ac:dyDescent="0.25">
      <c r="A59" s="103" t="s">
        <v>78</v>
      </c>
      <c r="B59" s="35" t="s">
        <v>24</v>
      </c>
      <c r="C59" s="34"/>
      <c r="D59" s="27"/>
      <c r="E59" s="68"/>
      <c r="F59" s="34"/>
      <c r="G59" s="56"/>
      <c r="H59" s="84"/>
      <c r="I59" s="56"/>
      <c r="J59" s="56"/>
      <c r="K59" s="116" t="s">
        <v>301</v>
      </c>
    </row>
    <row r="60" spans="1:12" ht="29.25" customHeight="1" x14ac:dyDescent="0.25">
      <c r="A60" s="104"/>
      <c r="B60" s="35" t="s">
        <v>118</v>
      </c>
      <c r="C60" s="34" t="s">
        <v>5</v>
      </c>
      <c r="D60" s="27">
        <v>1.4999999999999999E-2</v>
      </c>
      <c r="E60" s="56">
        <v>62</v>
      </c>
      <c r="F60" s="56">
        <v>52.6</v>
      </c>
      <c r="G60" s="56">
        <v>62.5</v>
      </c>
      <c r="H60" s="84">
        <v>50.2</v>
      </c>
      <c r="I60" s="56">
        <v>62.6</v>
      </c>
      <c r="J60" s="56">
        <v>62.7</v>
      </c>
      <c r="K60" s="117"/>
    </row>
    <row r="61" spans="1:12" ht="29.25" customHeight="1" x14ac:dyDescent="0.25">
      <c r="A61" s="104"/>
      <c r="B61" s="35" t="s">
        <v>119</v>
      </c>
      <c r="C61" s="34" t="s">
        <v>5</v>
      </c>
      <c r="D61" s="27">
        <v>1.4999999999999999E-2</v>
      </c>
      <c r="E61" s="68" t="s">
        <v>215</v>
      </c>
      <c r="F61" s="56">
        <v>76</v>
      </c>
      <c r="G61" s="56">
        <v>86.2</v>
      </c>
      <c r="H61" s="84">
        <v>74.3</v>
      </c>
      <c r="I61" s="56">
        <v>86.2</v>
      </c>
      <c r="J61" s="56">
        <v>86.4</v>
      </c>
      <c r="K61" s="117"/>
    </row>
    <row r="62" spans="1:12" s="18" customFormat="1" ht="42" customHeight="1" x14ac:dyDescent="0.25">
      <c r="A62" s="1" t="s">
        <v>79</v>
      </c>
      <c r="B62" s="35" t="s">
        <v>193</v>
      </c>
      <c r="C62" s="34" t="s">
        <v>28</v>
      </c>
      <c r="D62" s="27">
        <v>1.4999999999999999E-2</v>
      </c>
      <c r="E62" s="68" t="s">
        <v>286</v>
      </c>
      <c r="F62" s="56">
        <v>46.3</v>
      </c>
      <c r="G62" s="56">
        <v>46.3</v>
      </c>
      <c r="H62" s="84">
        <v>45.3</v>
      </c>
      <c r="I62" s="56">
        <v>46.6</v>
      </c>
      <c r="J62" s="56">
        <v>46.9</v>
      </c>
      <c r="K62" s="35" t="s">
        <v>280</v>
      </c>
      <c r="L62" s="18" t="s">
        <v>248</v>
      </c>
    </row>
    <row r="63" spans="1:12" ht="42" customHeight="1" x14ac:dyDescent="0.25">
      <c r="A63" s="1" t="s">
        <v>120</v>
      </c>
      <c r="B63" s="35" t="s">
        <v>194</v>
      </c>
      <c r="C63" s="34" t="s">
        <v>28</v>
      </c>
      <c r="D63" s="27">
        <v>1.4999999999999999E-2</v>
      </c>
      <c r="E63" s="56">
        <v>233.8</v>
      </c>
      <c r="F63" s="56">
        <v>204</v>
      </c>
      <c r="G63" s="56">
        <v>234.5</v>
      </c>
      <c r="H63" s="56">
        <v>228.5</v>
      </c>
      <c r="I63" s="56">
        <v>237</v>
      </c>
      <c r="J63" s="56">
        <v>240</v>
      </c>
      <c r="K63" s="32" t="s">
        <v>282</v>
      </c>
      <c r="L63" s="2" t="s">
        <v>248</v>
      </c>
    </row>
    <row r="64" spans="1:12" ht="19.5" customHeight="1" x14ac:dyDescent="0.25">
      <c r="A64" s="1" t="s">
        <v>122</v>
      </c>
      <c r="B64" s="35" t="s">
        <v>121</v>
      </c>
      <c r="C64" s="34" t="s">
        <v>28</v>
      </c>
      <c r="D64" s="27">
        <v>1.4999999999999999E-2</v>
      </c>
      <c r="E64" s="68" t="s">
        <v>287</v>
      </c>
      <c r="F64" s="56">
        <v>4.4000000000000004</v>
      </c>
      <c r="G64" s="56">
        <v>4.2</v>
      </c>
      <c r="H64" s="56">
        <v>5.4</v>
      </c>
      <c r="I64" s="56">
        <v>4.2</v>
      </c>
      <c r="J64" s="56">
        <v>4.2</v>
      </c>
      <c r="K64" s="63"/>
      <c r="L64" s="2" t="s">
        <v>248</v>
      </c>
    </row>
    <row r="65" spans="1:12" ht="28.5" customHeight="1" x14ac:dyDescent="0.25">
      <c r="A65" s="1" t="s">
        <v>195</v>
      </c>
      <c r="B65" s="35" t="s">
        <v>123</v>
      </c>
      <c r="C65" s="34" t="s">
        <v>28</v>
      </c>
      <c r="D65" s="27">
        <v>1.4999999999999999E-2</v>
      </c>
      <c r="E65" s="68" t="s">
        <v>288</v>
      </c>
      <c r="F65" s="56">
        <v>0.7</v>
      </c>
      <c r="G65" s="56">
        <v>0.5</v>
      </c>
      <c r="H65" s="34">
        <v>1.1599999999999999</v>
      </c>
      <c r="I65" s="56">
        <v>0.5</v>
      </c>
      <c r="J65" s="56">
        <v>0.5</v>
      </c>
      <c r="K65" s="25"/>
      <c r="L65" s="2" t="s">
        <v>248</v>
      </c>
    </row>
    <row r="66" spans="1:12" ht="34.5" customHeight="1" x14ac:dyDescent="0.25">
      <c r="A66" s="1"/>
      <c r="B66" s="35" t="s">
        <v>124</v>
      </c>
      <c r="C66" s="32"/>
      <c r="D66" s="29">
        <f>D67+D68+D69+D70</f>
        <v>2.5000000000000001E-2</v>
      </c>
      <c r="E66" s="32"/>
      <c r="F66" s="32"/>
      <c r="G66" s="80"/>
      <c r="H66" s="80"/>
      <c r="I66" s="32"/>
      <c r="J66" s="32"/>
      <c r="K66" s="32"/>
    </row>
    <row r="67" spans="1:12" s="18" customFormat="1" ht="54" hidden="1" customHeight="1" x14ac:dyDescent="0.25">
      <c r="A67" s="88" t="s">
        <v>52</v>
      </c>
      <c r="B67" s="89" t="s">
        <v>125</v>
      </c>
      <c r="C67" s="90" t="s">
        <v>5</v>
      </c>
      <c r="D67" s="92"/>
      <c r="E67" s="91">
        <v>100</v>
      </c>
      <c r="F67" s="90">
        <v>102.8</v>
      </c>
      <c r="G67" s="56">
        <v>0</v>
      </c>
      <c r="H67" s="55">
        <v>0</v>
      </c>
      <c r="I67" s="91">
        <v>0</v>
      </c>
      <c r="J67" s="91">
        <v>0</v>
      </c>
      <c r="K67" s="94"/>
    </row>
    <row r="68" spans="1:12" ht="44.25" customHeight="1" x14ac:dyDescent="0.25">
      <c r="A68" s="1" t="s">
        <v>54</v>
      </c>
      <c r="B68" s="35" t="s">
        <v>216</v>
      </c>
      <c r="C68" s="34" t="s">
        <v>115</v>
      </c>
      <c r="D68" s="27">
        <v>1.0999999999999999E-2</v>
      </c>
      <c r="E68" s="68" t="s">
        <v>289</v>
      </c>
      <c r="F68" s="26">
        <v>40.695999999999998</v>
      </c>
      <c r="G68" s="56">
        <v>39</v>
      </c>
      <c r="H68" s="60">
        <v>37.613</v>
      </c>
      <c r="I68" s="56">
        <v>39.6</v>
      </c>
      <c r="J68" s="56">
        <v>39.6</v>
      </c>
      <c r="K68" s="63" t="s">
        <v>274</v>
      </c>
    </row>
    <row r="69" spans="1:12" s="18" customFormat="1" ht="42" hidden="1" customHeight="1" x14ac:dyDescent="0.25">
      <c r="A69" s="88" t="s">
        <v>127</v>
      </c>
      <c r="B69" s="89" t="s">
        <v>126</v>
      </c>
      <c r="C69" s="90" t="s">
        <v>30</v>
      </c>
      <c r="D69" s="92"/>
      <c r="E69" s="95" t="s">
        <v>290</v>
      </c>
      <c r="F69" s="91">
        <v>10.6</v>
      </c>
      <c r="G69" s="56">
        <v>0</v>
      </c>
      <c r="H69" s="56">
        <v>0</v>
      </c>
      <c r="I69" s="91">
        <v>0</v>
      </c>
      <c r="J69" s="91">
        <v>0</v>
      </c>
      <c r="K69" s="94"/>
    </row>
    <row r="70" spans="1:12" ht="40.5" customHeight="1" x14ac:dyDescent="0.25">
      <c r="A70" s="1" t="s">
        <v>128</v>
      </c>
      <c r="B70" s="35" t="s">
        <v>26</v>
      </c>
      <c r="C70" s="34" t="s">
        <v>5</v>
      </c>
      <c r="D70" s="27">
        <v>1.4E-2</v>
      </c>
      <c r="E70" s="68" t="s">
        <v>291</v>
      </c>
      <c r="F70" s="56">
        <v>15.2</v>
      </c>
      <c r="G70" s="56">
        <v>12.2</v>
      </c>
      <c r="H70" s="55">
        <v>13.3</v>
      </c>
      <c r="I70" s="56">
        <v>12.2</v>
      </c>
      <c r="J70" s="56">
        <v>12.2</v>
      </c>
      <c r="K70" s="69"/>
    </row>
    <row r="71" spans="1:12" s="14" customFormat="1" ht="64.5" customHeight="1" x14ac:dyDescent="0.25">
      <c r="A71" s="22"/>
      <c r="B71" s="25" t="s">
        <v>196</v>
      </c>
      <c r="C71" s="25"/>
      <c r="D71" s="29">
        <f>D72</f>
        <v>5.0000000000000001E-3</v>
      </c>
      <c r="E71" s="25"/>
      <c r="F71" s="25"/>
      <c r="G71" s="86"/>
      <c r="H71" s="86"/>
      <c r="I71" s="25"/>
      <c r="J71" s="25"/>
      <c r="K71" s="25"/>
    </row>
    <row r="72" spans="1:12" ht="41.25" customHeight="1" x14ac:dyDescent="0.25">
      <c r="A72" s="1" t="s">
        <v>57</v>
      </c>
      <c r="B72" s="35" t="s">
        <v>258</v>
      </c>
      <c r="C72" s="34" t="s">
        <v>46</v>
      </c>
      <c r="D72" s="27">
        <v>5.0000000000000001E-3</v>
      </c>
      <c r="E72" s="70" t="s">
        <v>292</v>
      </c>
      <c r="F72" s="70">
        <v>64</v>
      </c>
      <c r="G72" s="71">
        <v>87</v>
      </c>
      <c r="H72" s="70">
        <v>101</v>
      </c>
      <c r="I72" s="60" t="s">
        <v>208</v>
      </c>
      <c r="J72" s="60" t="s">
        <v>208</v>
      </c>
      <c r="K72" s="35"/>
    </row>
    <row r="73" spans="1:12" s="14" customFormat="1" ht="18" customHeight="1" x14ac:dyDescent="0.25">
      <c r="A73" s="22" t="s">
        <v>67</v>
      </c>
      <c r="B73" s="109" t="s">
        <v>130</v>
      </c>
      <c r="C73" s="109"/>
      <c r="D73" s="109"/>
      <c r="E73" s="109"/>
      <c r="F73" s="109"/>
      <c r="G73" s="109"/>
      <c r="H73" s="109"/>
      <c r="I73" s="109"/>
      <c r="J73" s="109"/>
      <c r="K73" s="109"/>
    </row>
    <row r="74" spans="1:12" ht="39.75" customHeight="1" x14ac:dyDescent="0.25">
      <c r="A74" s="1"/>
      <c r="B74" s="35" t="s">
        <v>131</v>
      </c>
      <c r="C74" s="32"/>
      <c r="D74" s="33">
        <f>D75+D76</f>
        <v>0.04</v>
      </c>
      <c r="E74" s="32"/>
      <c r="F74" s="32"/>
      <c r="G74" s="80"/>
      <c r="H74" s="80"/>
      <c r="I74" s="32"/>
      <c r="J74" s="32"/>
      <c r="K74" s="32"/>
    </row>
    <row r="75" spans="1:12" ht="82.5" customHeight="1" x14ac:dyDescent="0.25">
      <c r="A75" s="1" t="s">
        <v>132</v>
      </c>
      <c r="B75" s="35" t="s">
        <v>259</v>
      </c>
      <c r="C75" s="27" t="s">
        <v>46</v>
      </c>
      <c r="D75" s="34">
        <v>0.02</v>
      </c>
      <c r="E75" s="55">
        <v>6</v>
      </c>
      <c r="F75" s="55">
        <v>6</v>
      </c>
      <c r="G75" s="56">
        <v>6</v>
      </c>
      <c r="H75" s="56">
        <v>6</v>
      </c>
      <c r="I75" s="56">
        <v>6</v>
      </c>
      <c r="J75" s="56">
        <v>6</v>
      </c>
      <c r="K75" s="25"/>
    </row>
    <row r="76" spans="1:12" ht="105.75" customHeight="1" x14ac:dyDescent="0.25">
      <c r="A76" s="1" t="s">
        <v>135</v>
      </c>
      <c r="B76" s="35" t="s">
        <v>217</v>
      </c>
      <c r="C76" s="27" t="s">
        <v>5</v>
      </c>
      <c r="D76" s="34">
        <v>0.02</v>
      </c>
      <c r="E76" s="55">
        <v>10</v>
      </c>
      <c r="F76" s="55">
        <v>10</v>
      </c>
      <c r="G76" s="56">
        <v>10</v>
      </c>
      <c r="H76" s="56">
        <v>10</v>
      </c>
      <c r="I76" s="56">
        <v>0</v>
      </c>
      <c r="J76" s="56">
        <v>0</v>
      </c>
      <c r="K76" s="61"/>
    </row>
    <row r="77" spans="1:12" ht="104.25" customHeight="1" x14ac:dyDescent="0.25">
      <c r="A77" s="1"/>
      <c r="B77" s="35" t="s">
        <v>136</v>
      </c>
      <c r="C77" s="32"/>
      <c r="D77" s="29">
        <f>D78+D80+D79</f>
        <v>1.4999999999999999E-2</v>
      </c>
      <c r="E77" s="32"/>
      <c r="F77" s="32"/>
      <c r="G77" s="80"/>
      <c r="H77" s="80"/>
      <c r="I77" s="32"/>
      <c r="J77" s="32"/>
      <c r="K77" s="32"/>
    </row>
    <row r="78" spans="1:12" ht="143.25" customHeight="1" x14ac:dyDescent="0.25">
      <c r="A78" s="83" t="s">
        <v>133</v>
      </c>
      <c r="B78" s="79" t="s">
        <v>218</v>
      </c>
      <c r="C78" s="84" t="s">
        <v>46</v>
      </c>
      <c r="D78" s="84">
        <v>5.0000000000000001E-3</v>
      </c>
      <c r="E78" s="84">
        <v>31</v>
      </c>
      <c r="F78" s="84">
        <v>31</v>
      </c>
      <c r="G78" s="84">
        <v>23</v>
      </c>
      <c r="H78" s="84">
        <v>7</v>
      </c>
      <c r="I78" s="84">
        <v>18</v>
      </c>
      <c r="J78" s="84">
        <v>22</v>
      </c>
      <c r="K78" s="96" t="s">
        <v>300</v>
      </c>
    </row>
    <row r="79" spans="1:12" ht="101.25" customHeight="1" x14ac:dyDescent="0.25">
      <c r="A79" s="1" t="s">
        <v>134</v>
      </c>
      <c r="B79" s="35" t="s">
        <v>219</v>
      </c>
      <c r="C79" s="27" t="s">
        <v>5</v>
      </c>
      <c r="D79" s="27">
        <v>5.0000000000000001E-3</v>
      </c>
      <c r="E79" s="56">
        <v>10</v>
      </c>
      <c r="F79" s="56">
        <v>10</v>
      </c>
      <c r="G79" s="56">
        <v>10</v>
      </c>
      <c r="H79" s="56">
        <v>10.1</v>
      </c>
      <c r="I79" s="56">
        <v>10</v>
      </c>
      <c r="J79" s="56">
        <v>10</v>
      </c>
      <c r="K79" s="97"/>
    </row>
    <row r="80" spans="1:12" ht="75.75" customHeight="1" x14ac:dyDescent="0.25">
      <c r="A80" s="1" t="s">
        <v>197</v>
      </c>
      <c r="B80" s="35" t="s">
        <v>50</v>
      </c>
      <c r="C80" s="27" t="s">
        <v>5</v>
      </c>
      <c r="D80" s="27">
        <v>5.0000000000000001E-3</v>
      </c>
      <c r="E80" s="56">
        <v>83</v>
      </c>
      <c r="F80" s="56">
        <v>98.4</v>
      </c>
      <c r="G80" s="56">
        <v>86</v>
      </c>
      <c r="H80" s="56">
        <v>95.2</v>
      </c>
      <c r="I80" s="56">
        <v>88</v>
      </c>
      <c r="J80" s="56">
        <v>90</v>
      </c>
      <c r="K80" s="61"/>
    </row>
    <row r="81" spans="1:12" ht="76.5" customHeight="1" x14ac:dyDescent="0.25">
      <c r="A81" s="1"/>
      <c r="B81" s="35" t="s">
        <v>137</v>
      </c>
      <c r="C81" s="32"/>
      <c r="D81" s="27" t="s">
        <v>294</v>
      </c>
      <c r="E81" s="32"/>
      <c r="F81" s="32"/>
      <c r="G81" s="80"/>
      <c r="H81" s="80"/>
      <c r="I81" s="32"/>
      <c r="J81" s="32"/>
      <c r="K81" s="32"/>
    </row>
    <row r="82" spans="1:12" ht="63.75" customHeight="1" x14ac:dyDescent="0.25">
      <c r="A82" s="1" t="s">
        <v>138</v>
      </c>
      <c r="B82" s="35" t="s">
        <v>260</v>
      </c>
      <c r="C82" s="27" t="s">
        <v>46</v>
      </c>
      <c r="D82" s="27" t="s">
        <v>294</v>
      </c>
      <c r="E82" s="56">
        <v>0</v>
      </c>
      <c r="F82" s="56">
        <v>0</v>
      </c>
      <c r="G82" s="56">
        <v>0</v>
      </c>
      <c r="H82" s="56">
        <v>0</v>
      </c>
      <c r="I82" s="56">
        <v>10</v>
      </c>
      <c r="J82" s="56">
        <v>10</v>
      </c>
      <c r="K82" s="61"/>
    </row>
    <row r="83" spans="1:12" ht="64.5" hidden="1" customHeight="1" x14ac:dyDescent="0.25">
      <c r="A83" s="1" t="s">
        <v>139</v>
      </c>
      <c r="B83" s="35" t="s">
        <v>75</v>
      </c>
      <c r="C83" s="27" t="s">
        <v>72</v>
      </c>
      <c r="D83" s="32"/>
      <c r="E83" s="32"/>
      <c r="F83" s="32"/>
      <c r="G83" s="80"/>
      <c r="H83" s="80"/>
      <c r="I83" s="32"/>
      <c r="J83" s="32"/>
      <c r="K83" s="32"/>
    </row>
    <row r="84" spans="1:12" ht="36" customHeight="1" x14ac:dyDescent="0.25">
      <c r="A84" s="1" t="s">
        <v>139</v>
      </c>
      <c r="B84" s="35" t="s">
        <v>220</v>
      </c>
      <c r="C84" s="27" t="s">
        <v>46</v>
      </c>
      <c r="D84" s="27" t="s">
        <v>294</v>
      </c>
      <c r="E84" s="56">
        <v>0</v>
      </c>
      <c r="F84" s="56">
        <v>0</v>
      </c>
      <c r="G84" s="56">
        <v>0</v>
      </c>
      <c r="H84" s="56">
        <v>0</v>
      </c>
      <c r="I84" s="56">
        <v>6</v>
      </c>
      <c r="J84" s="56">
        <v>10</v>
      </c>
      <c r="K84" s="61"/>
    </row>
    <row r="85" spans="1:12" ht="38.25" customHeight="1" x14ac:dyDescent="0.25">
      <c r="A85" s="1"/>
      <c r="B85" s="35" t="s">
        <v>221</v>
      </c>
      <c r="C85" s="36"/>
      <c r="D85" s="29">
        <f>D86+D87+D88+D89</f>
        <v>0.02</v>
      </c>
      <c r="E85" s="36"/>
      <c r="F85" s="36"/>
      <c r="G85" s="36"/>
      <c r="H85" s="36"/>
      <c r="I85" s="36"/>
      <c r="J85" s="36"/>
      <c r="K85" s="36"/>
    </row>
    <row r="86" spans="1:12" ht="103.5" customHeight="1" x14ac:dyDescent="0.25">
      <c r="A86" s="1" t="s">
        <v>222</v>
      </c>
      <c r="B86" s="35" t="s">
        <v>223</v>
      </c>
      <c r="C86" s="27" t="s">
        <v>224</v>
      </c>
      <c r="D86" s="27">
        <v>5.0000000000000001E-3</v>
      </c>
      <c r="E86" s="56" t="s">
        <v>4</v>
      </c>
      <c r="F86" s="56" t="s">
        <v>4</v>
      </c>
      <c r="G86" s="71">
        <v>54</v>
      </c>
      <c r="H86" s="71">
        <v>54</v>
      </c>
      <c r="I86" s="71">
        <v>63</v>
      </c>
      <c r="J86" s="71">
        <v>66</v>
      </c>
      <c r="K86" s="25"/>
    </row>
    <row r="87" spans="1:12" ht="93" customHeight="1" x14ac:dyDescent="0.25">
      <c r="A87" s="1" t="s">
        <v>225</v>
      </c>
      <c r="B87" s="35" t="s">
        <v>226</v>
      </c>
      <c r="C87" s="27" t="s">
        <v>224</v>
      </c>
      <c r="D87" s="27">
        <v>5.0000000000000001E-3</v>
      </c>
      <c r="E87" s="56" t="s">
        <v>4</v>
      </c>
      <c r="F87" s="56" t="s">
        <v>4</v>
      </c>
      <c r="G87" s="71">
        <v>28</v>
      </c>
      <c r="H87" s="71">
        <v>29</v>
      </c>
      <c r="I87" s="71">
        <v>14</v>
      </c>
      <c r="J87" s="71">
        <v>26</v>
      </c>
      <c r="K87" s="61"/>
    </row>
    <row r="88" spans="1:12" ht="108" customHeight="1" x14ac:dyDescent="0.25">
      <c r="A88" s="1" t="s">
        <v>227</v>
      </c>
      <c r="B88" s="35" t="s">
        <v>261</v>
      </c>
      <c r="C88" s="27" t="s">
        <v>46</v>
      </c>
      <c r="D88" s="27">
        <v>5.0000000000000001E-3</v>
      </c>
      <c r="E88" s="56" t="s">
        <v>4</v>
      </c>
      <c r="F88" s="56" t="s">
        <v>4</v>
      </c>
      <c r="G88" s="71">
        <v>11</v>
      </c>
      <c r="H88" s="71">
        <v>11</v>
      </c>
      <c r="I88" s="71">
        <v>42</v>
      </c>
      <c r="J88" s="71">
        <v>26</v>
      </c>
      <c r="K88" s="25"/>
    </row>
    <row r="89" spans="1:12" ht="66.75" customHeight="1" x14ac:dyDescent="0.25">
      <c r="A89" s="72" t="s">
        <v>228</v>
      </c>
      <c r="B89" s="73" t="s">
        <v>229</v>
      </c>
      <c r="C89" s="27" t="s">
        <v>46</v>
      </c>
      <c r="D89" s="27">
        <v>5.0000000000000001E-3</v>
      </c>
      <c r="E89" s="56" t="s">
        <v>4</v>
      </c>
      <c r="F89" s="56" t="s">
        <v>4</v>
      </c>
      <c r="G89" s="56">
        <v>15</v>
      </c>
      <c r="H89" s="56">
        <v>19</v>
      </c>
      <c r="I89" s="56">
        <v>7</v>
      </c>
      <c r="J89" s="56">
        <v>14</v>
      </c>
      <c r="K89" s="25"/>
    </row>
    <row r="90" spans="1:12" ht="26.25" customHeight="1" x14ac:dyDescent="0.25">
      <c r="A90" s="1"/>
      <c r="B90" s="128" t="s">
        <v>204</v>
      </c>
      <c r="C90" s="129"/>
      <c r="D90" s="129"/>
      <c r="E90" s="129"/>
      <c r="F90" s="129"/>
      <c r="G90" s="129"/>
      <c r="H90" s="129"/>
      <c r="I90" s="129"/>
      <c r="J90" s="129"/>
      <c r="K90" s="129"/>
    </row>
    <row r="91" spans="1:12" ht="17.25" customHeight="1" x14ac:dyDescent="0.25">
      <c r="A91" s="1"/>
      <c r="B91" s="114" t="s">
        <v>141</v>
      </c>
      <c r="C91" s="115"/>
      <c r="D91" s="115"/>
      <c r="E91" s="115"/>
      <c r="F91" s="115"/>
      <c r="G91" s="115"/>
      <c r="H91" s="115"/>
      <c r="I91" s="115"/>
      <c r="J91" s="115"/>
      <c r="K91" s="115"/>
    </row>
    <row r="92" spans="1:12" ht="81" customHeight="1" x14ac:dyDescent="0.25">
      <c r="A92" s="1"/>
      <c r="B92" s="35" t="s">
        <v>262</v>
      </c>
      <c r="C92" s="32"/>
      <c r="D92" s="37">
        <f>D93+D94+D95+D96</f>
        <v>4.5000000000000005E-2</v>
      </c>
      <c r="E92" s="32"/>
      <c r="F92" s="32"/>
      <c r="G92" s="80"/>
      <c r="H92" s="80"/>
      <c r="I92" s="32"/>
      <c r="J92" s="32"/>
      <c r="K92" s="32"/>
    </row>
    <row r="93" spans="1:12" ht="38.25" customHeight="1" x14ac:dyDescent="0.25">
      <c r="A93" s="1" t="s">
        <v>6</v>
      </c>
      <c r="B93" s="35" t="s">
        <v>142</v>
      </c>
      <c r="C93" s="27" t="s">
        <v>198</v>
      </c>
      <c r="D93" s="27">
        <v>0.01</v>
      </c>
      <c r="E93" s="56">
        <v>800</v>
      </c>
      <c r="F93" s="27">
        <v>824.4</v>
      </c>
      <c r="G93" s="56">
        <v>1100</v>
      </c>
      <c r="H93" s="84">
        <v>1562</v>
      </c>
      <c r="I93" s="56">
        <v>800</v>
      </c>
      <c r="J93" s="56">
        <v>800</v>
      </c>
      <c r="K93" s="61"/>
      <c r="L93" s="2" t="s">
        <v>249</v>
      </c>
    </row>
    <row r="94" spans="1:12" ht="66" customHeight="1" x14ac:dyDescent="0.25">
      <c r="A94" s="1" t="s">
        <v>18</v>
      </c>
      <c r="B94" s="35" t="s">
        <v>230</v>
      </c>
      <c r="C94" s="27" t="s">
        <v>198</v>
      </c>
      <c r="D94" s="27">
        <v>1.4999999999999999E-2</v>
      </c>
      <c r="E94" s="56">
        <v>0</v>
      </c>
      <c r="F94" s="56">
        <v>0</v>
      </c>
      <c r="G94" s="55">
        <v>4600</v>
      </c>
      <c r="H94" s="55">
        <v>4800</v>
      </c>
      <c r="I94" s="55">
        <v>4600</v>
      </c>
      <c r="J94" s="55">
        <v>4600</v>
      </c>
      <c r="K94" s="61"/>
      <c r="L94" s="2" t="s">
        <v>249</v>
      </c>
    </row>
    <row r="95" spans="1:12" ht="43.5" customHeight="1" x14ac:dyDescent="0.25">
      <c r="A95" s="1" t="s">
        <v>29</v>
      </c>
      <c r="B95" s="35" t="s">
        <v>231</v>
      </c>
      <c r="C95" s="27" t="s">
        <v>232</v>
      </c>
      <c r="D95" s="27">
        <v>0.01</v>
      </c>
      <c r="E95" s="27"/>
      <c r="F95" s="56">
        <v>65</v>
      </c>
      <c r="G95" s="56">
        <v>65</v>
      </c>
      <c r="H95" s="56">
        <v>65.3</v>
      </c>
      <c r="I95" s="56">
        <v>65</v>
      </c>
      <c r="J95" s="56">
        <v>65</v>
      </c>
      <c r="K95" s="27"/>
      <c r="L95" s="2" t="s">
        <v>249</v>
      </c>
    </row>
    <row r="96" spans="1:12" ht="67.5" customHeight="1" x14ac:dyDescent="0.25">
      <c r="A96" s="1" t="s">
        <v>84</v>
      </c>
      <c r="B96" s="35" t="s">
        <v>233</v>
      </c>
      <c r="C96" s="27" t="s">
        <v>232</v>
      </c>
      <c r="D96" s="27">
        <v>0.01</v>
      </c>
      <c r="E96" s="27">
        <v>0</v>
      </c>
      <c r="F96" s="27">
        <v>0</v>
      </c>
      <c r="G96" s="70">
        <v>1830</v>
      </c>
      <c r="H96" s="70">
        <v>1850</v>
      </c>
      <c r="I96" s="70">
        <v>1830</v>
      </c>
      <c r="J96" s="70">
        <v>1830</v>
      </c>
      <c r="K96" s="61"/>
      <c r="L96" s="2" t="s">
        <v>249</v>
      </c>
    </row>
    <row r="97" spans="1:12" ht="20.25" customHeight="1" x14ac:dyDescent="0.25">
      <c r="A97" s="1"/>
      <c r="B97" s="134" t="s">
        <v>255</v>
      </c>
      <c r="C97" s="135"/>
      <c r="D97" s="135"/>
      <c r="E97" s="135"/>
      <c r="F97" s="135"/>
      <c r="G97" s="135"/>
      <c r="H97" s="135"/>
      <c r="I97" s="135"/>
      <c r="J97" s="135"/>
      <c r="K97" s="135"/>
    </row>
    <row r="98" spans="1:12" ht="20.25" customHeight="1" x14ac:dyDescent="0.25">
      <c r="A98" s="1"/>
      <c r="B98" s="114" t="s">
        <v>263</v>
      </c>
      <c r="C98" s="115"/>
      <c r="D98" s="115"/>
      <c r="E98" s="115"/>
      <c r="F98" s="115"/>
      <c r="G98" s="115"/>
      <c r="H98" s="115"/>
      <c r="I98" s="115"/>
      <c r="J98" s="115"/>
      <c r="K98" s="115"/>
    </row>
    <row r="99" spans="1:12" ht="65.25" customHeight="1" x14ac:dyDescent="0.25">
      <c r="A99" s="1"/>
      <c r="B99" s="35" t="s">
        <v>199</v>
      </c>
      <c r="C99" s="32"/>
      <c r="D99" s="29">
        <f>D100+D101</f>
        <v>7.0000000000000001E-3</v>
      </c>
      <c r="E99" s="32"/>
      <c r="F99" s="32"/>
      <c r="G99" s="80"/>
      <c r="H99" s="80"/>
      <c r="I99" s="32"/>
      <c r="J99" s="32"/>
      <c r="K99" s="32"/>
    </row>
    <row r="100" spans="1:12" ht="54.75" customHeight="1" x14ac:dyDescent="0.25">
      <c r="A100" s="1" t="s">
        <v>6</v>
      </c>
      <c r="B100" s="35" t="s">
        <v>234</v>
      </c>
      <c r="C100" s="40" t="s">
        <v>200</v>
      </c>
      <c r="D100" s="27">
        <v>2E-3</v>
      </c>
      <c r="E100" s="55">
        <v>2722.8</v>
      </c>
      <c r="F100" s="55">
        <v>4636.6000000000004</v>
      </c>
      <c r="G100" s="55">
        <v>4369</v>
      </c>
      <c r="H100" s="55">
        <v>3456.2</v>
      </c>
      <c r="I100" s="55">
        <v>2500.3000000000002</v>
      </c>
      <c r="J100" s="55">
        <v>1621.7</v>
      </c>
      <c r="K100" s="61"/>
    </row>
    <row r="101" spans="1:12" ht="93.75" customHeight="1" x14ac:dyDescent="0.25">
      <c r="A101" s="1" t="s">
        <v>18</v>
      </c>
      <c r="B101" s="35" t="s">
        <v>235</v>
      </c>
      <c r="C101" s="40" t="s">
        <v>186</v>
      </c>
      <c r="D101" s="27">
        <v>5.0000000000000001E-3</v>
      </c>
      <c r="E101" s="56">
        <v>128.6</v>
      </c>
      <c r="F101" s="56">
        <v>192.3</v>
      </c>
      <c r="G101" s="56">
        <v>34</v>
      </c>
      <c r="H101" s="56">
        <v>34</v>
      </c>
      <c r="I101" s="56">
        <v>2.2999999999999998</v>
      </c>
      <c r="J101" s="56">
        <v>6.9</v>
      </c>
      <c r="K101" s="61"/>
      <c r="L101" s="2" t="s">
        <v>250</v>
      </c>
    </row>
    <row r="102" spans="1:12" ht="40.5" customHeight="1" x14ac:dyDescent="0.25">
      <c r="A102" s="1"/>
      <c r="B102" s="35" t="s">
        <v>143</v>
      </c>
      <c r="C102" s="38"/>
      <c r="D102" s="38"/>
      <c r="E102" s="38"/>
      <c r="F102" s="38"/>
      <c r="G102" s="38"/>
      <c r="H102" s="38"/>
      <c r="I102" s="38"/>
      <c r="J102" s="38"/>
      <c r="K102" s="38"/>
    </row>
    <row r="103" spans="1:12" s="14" customFormat="1" ht="77.25" customHeight="1" x14ac:dyDescent="0.25">
      <c r="A103" s="1" t="s">
        <v>44</v>
      </c>
      <c r="B103" s="35" t="s">
        <v>201</v>
      </c>
      <c r="C103" s="40" t="s">
        <v>107</v>
      </c>
      <c r="D103" s="27" t="s">
        <v>294</v>
      </c>
      <c r="E103" s="34">
        <v>0.11</v>
      </c>
      <c r="F103" s="34">
        <v>0.11</v>
      </c>
      <c r="G103" s="56">
        <v>0</v>
      </c>
      <c r="H103" s="56">
        <v>0</v>
      </c>
      <c r="I103" s="56">
        <v>32</v>
      </c>
      <c r="J103" s="56">
        <v>0</v>
      </c>
      <c r="K103" s="61"/>
      <c r="L103" s="14" t="s">
        <v>247</v>
      </c>
    </row>
    <row r="104" spans="1:12" s="14" customFormat="1" ht="18.75" customHeight="1" x14ac:dyDescent="0.25">
      <c r="A104" s="1"/>
      <c r="B104" s="35" t="s">
        <v>236</v>
      </c>
      <c r="C104" s="38"/>
      <c r="D104" s="29">
        <f>D105</f>
        <v>3.0000000000000001E-3</v>
      </c>
      <c r="E104" s="38"/>
      <c r="F104" s="38"/>
      <c r="G104" s="38"/>
      <c r="H104" s="38"/>
      <c r="I104" s="38"/>
      <c r="J104" s="38"/>
      <c r="K104" s="38"/>
    </row>
    <row r="105" spans="1:12" s="14" customFormat="1" ht="30.75" customHeight="1" x14ac:dyDescent="0.25">
      <c r="A105" s="1" t="s">
        <v>163</v>
      </c>
      <c r="B105" s="35" t="s">
        <v>237</v>
      </c>
      <c r="C105" s="40" t="s">
        <v>238</v>
      </c>
      <c r="D105" s="27">
        <v>3.0000000000000001E-3</v>
      </c>
      <c r="E105" s="34" t="s">
        <v>4</v>
      </c>
      <c r="F105" s="56" t="s">
        <v>4</v>
      </c>
      <c r="G105" s="56">
        <v>42.6</v>
      </c>
      <c r="H105" s="56">
        <v>31</v>
      </c>
      <c r="I105" s="56">
        <v>43</v>
      </c>
      <c r="J105" s="56">
        <v>43.4</v>
      </c>
      <c r="K105" s="61"/>
    </row>
    <row r="106" spans="1:12" s="14" customFormat="1" ht="18.75" customHeight="1" x14ac:dyDescent="0.25">
      <c r="A106" s="1"/>
      <c r="B106" s="128" t="s">
        <v>173</v>
      </c>
      <c r="C106" s="135"/>
      <c r="D106" s="135"/>
      <c r="E106" s="135"/>
      <c r="F106" s="135"/>
      <c r="G106" s="135"/>
      <c r="H106" s="135"/>
      <c r="I106" s="135"/>
      <c r="J106" s="135"/>
      <c r="K106" s="135"/>
    </row>
    <row r="107" spans="1:12" ht="15.75" customHeight="1" x14ac:dyDescent="0.25">
      <c r="A107" s="1"/>
      <c r="B107" s="114" t="s">
        <v>264</v>
      </c>
      <c r="C107" s="115"/>
      <c r="D107" s="115"/>
      <c r="E107" s="115"/>
      <c r="F107" s="115"/>
      <c r="G107" s="115"/>
      <c r="H107" s="115"/>
      <c r="I107" s="115"/>
      <c r="J107" s="115"/>
      <c r="K107" s="115"/>
    </row>
    <row r="108" spans="1:12" ht="77.25" customHeight="1" x14ac:dyDescent="0.25">
      <c r="A108" s="1"/>
      <c r="B108" s="35" t="s">
        <v>265</v>
      </c>
      <c r="C108" s="32"/>
      <c r="D108" s="29">
        <f>D109+D110+D111</f>
        <v>0.05</v>
      </c>
      <c r="E108" s="32"/>
      <c r="F108" s="32"/>
      <c r="G108" s="80"/>
      <c r="H108" s="80"/>
      <c r="I108" s="32"/>
      <c r="J108" s="32"/>
      <c r="K108" s="32"/>
    </row>
    <row r="109" spans="1:12" ht="28.5" customHeight="1" x14ac:dyDescent="0.25">
      <c r="A109" s="1" t="s">
        <v>6</v>
      </c>
      <c r="B109" s="35" t="s">
        <v>31</v>
      </c>
      <c r="C109" s="34" t="s">
        <v>32</v>
      </c>
      <c r="D109" s="27">
        <v>0.02</v>
      </c>
      <c r="E109" s="56">
        <v>126</v>
      </c>
      <c r="F109" s="56">
        <v>126.1</v>
      </c>
      <c r="G109" s="56">
        <v>126</v>
      </c>
      <c r="H109" s="84">
        <v>126</v>
      </c>
      <c r="I109" s="56">
        <v>128</v>
      </c>
      <c r="J109" s="56">
        <v>130</v>
      </c>
      <c r="K109" s="74"/>
      <c r="L109" s="2" t="s">
        <v>251</v>
      </c>
    </row>
    <row r="110" spans="1:12" ht="53.25" customHeight="1" x14ac:dyDescent="0.25">
      <c r="A110" s="1" t="s">
        <v>18</v>
      </c>
      <c r="B110" s="35" t="s">
        <v>33</v>
      </c>
      <c r="C110" s="34" t="s">
        <v>34</v>
      </c>
      <c r="D110" s="27">
        <v>0.01</v>
      </c>
      <c r="E110" s="56">
        <v>357.4</v>
      </c>
      <c r="F110" s="56">
        <v>357.4</v>
      </c>
      <c r="G110" s="84">
        <v>374.3</v>
      </c>
      <c r="H110" s="56" t="s">
        <v>276</v>
      </c>
      <c r="I110" s="56">
        <v>387</v>
      </c>
      <c r="J110" s="56">
        <v>387</v>
      </c>
      <c r="K110" s="49" t="s">
        <v>275</v>
      </c>
    </row>
    <row r="111" spans="1:12" ht="51" customHeight="1" x14ac:dyDescent="0.25">
      <c r="A111" s="1" t="s">
        <v>29</v>
      </c>
      <c r="B111" s="35" t="s">
        <v>71</v>
      </c>
      <c r="C111" s="34" t="s">
        <v>5</v>
      </c>
      <c r="D111" s="27">
        <v>0.02</v>
      </c>
      <c r="E111" s="34">
        <v>1.0900000000000001</v>
      </c>
      <c r="F111" s="34">
        <v>1.0900000000000001</v>
      </c>
      <c r="G111" s="34">
        <v>1.0900000000000001</v>
      </c>
      <c r="H111" s="34">
        <v>1.0900000000000001</v>
      </c>
      <c r="I111" s="34">
        <v>1.0900000000000001</v>
      </c>
      <c r="J111" s="34">
        <v>1.0900000000000001</v>
      </c>
      <c r="K111" s="25"/>
    </row>
    <row r="112" spans="1:12" ht="21" customHeight="1" x14ac:dyDescent="0.25">
      <c r="A112" s="1"/>
      <c r="B112" s="128" t="s">
        <v>144</v>
      </c>
      <c r="C112" s="130"/>
      <c r="D112" s="130"/>
      <c r="E112" s="130"/>
      <c r="F112" s="130"/>
      <c r="G112" s="130"/>
      <c r="H112" s="130"/>
      <c r="I112" s="130"/>
      <c r="J112" s="130"/>
      <c r="K112" s="130"/>
    </row>
    <row r="113" spans="1:12" ht="19.5" customHeight="1" x14ac:dyDescent="0.25">
      <c r="A113" s="1"/>
      <c r="B113" s="114" t="s">
        <v>266</v>
      </c>
      <c r="C113" s="127"/>
      <c r="D113" s="127"/>
      <c r="E113" s="127"/>
      <c r="F113" s="127"/>
      <c r="G113" s="127"/>
      <c r="H113" s="127"/>
      <c r="I113" s="127"/>
      <c r="J113" s="127"/>
      <c r="K113" s="127"/>
    </row>
    <row r="114" spans="1:12" ht="55.5" customHeight="1" x14ac:dyDescent="0.25">
      <c r="A114" s="1"/>
      <c r="B114" s="35" t="s">
        <v>267</v>
      </c>
      <c r="C114" s="35"/>
      <c r="D114" s="29">
        <f>D115+D116</f>
        <v>1.6E-2</v>
      </c>
      <c r="E114" s="35"/>
      <c r="F114" s="35"/>
      <c r="G114" s="79"/>
      <c r="H114" s="79"/>
      <c r="I114" s="35"/>
      <c r="J114" s="35"/>
      <c r="K114" s="35"/>
    </row>
    <row r="115" spans="1:12" ht="66" customHeight="1" x14ac:dyDescent="0.25">
      <c r="A115" s="1" t="s">
        <v>6</v>
      </c>
      <c r="B115" s="35" t="s">
        <v>145</v>
      </c>
      <c r="C115" s="27" t="s">
        <v>5</v>
      </c>
      <c r="D115" s="27">
        <v>8.0000000000000002E-3</v>
      </c>
      <c r="E115" s="56">
        <v>4</v>
      </c>
      <c r="F115" s="34">
        <v>53.96</v>
      </c>
      <c r="G115" s="71">
        <v>5</v>
      </c>
      <c r="H115" s="34">
        <v>37.44</v>
      </c>
      <c r="I115" s="71">
        <v>7</v>
      </c>
      <c r="J115" s="71">
        <v>8</v>
      </c>
      <c r="K115" s="49"/>
      <c r="L115" s="2" t="s">
        <v>247</v>
      </c>
    </row>
    <row r="116" spans="1:12" s="14" customFormat="1" ht="78.75" customHeight="1" x14ac:dyDescent="0.25">
      <c r="A116" s="1" t="s">
        <v>18</v>
      </c>
      <c r="B116" s="35" t="s">
        <v>268</v>
      </c>
      <c r="C116" s="27" t="s">
        <v>105</v>
      </c>
      <c r="D116" s="27">
        <v>8.0000000000000002E-3</v>
      </c>
      <c r="E116" s="26">
        <v>0.15</v>
      </c>
      <c r="F116" s="56">
        <v>0.156</v>
      </c>
      <c r="G116" s="26">
        <v>0.2</v>
      </c>
      <c r="H116" s="26">
        <v>0.216</v>
      </c>
      <c r="I116" s="26">
        <v>0.245</v>
      </c>
      <c r="J116" s="26">
        <v>0</v>
      </c>
      <c r="K116" s="49"/>
      <c r="L116" s="14" t="s">
        <v>247</v>
      </c>
    </row>
    <row r="117" spans="1:12" ht="21.75" customHeight="1" x14ac:dyDescent="0.25">
      <c r="A117" s="1"/>
      <c r="B117" s="128" t="s">
        <v>146</v>
      </c>
      <c r="C117" s="130"/>
      <c r="D117" s="130"/>
      <c r="E117" s="130"/>
      <c r="F117" s="130"/>
      <c r="G117" s="130"/>
      <c r="H117" s="130"/>
      <c r="I117" s="130"/>
      <c r="J117" s="130"/>
      <c r="K117" s="130"/>
    </row>
    <row r="118" spans="1:12" ht="21" customHeight="1" x14ac:dyDescent="0.25">
      <c r="A118" s="1"/>
      <c r="B118" s="114" t="s">
        <v>269</v>
      </c>
      <c r="C118" s="127"/>
      <c r="D118" s="127"/>
      <c r="E118" s="127"/>
      <c r="F118" s="127"/>
      <c r="G118" s="127"/>
      <c r="H118" s="127"/>
      <c r="I118" s="127"/>
      <c r="J118" s="127"/>
      <c r="K118" s="127"/>
    </row>
    <row r="119" spans="1:12" ht="22.5" customHeight="1" x14ac:dyDescent="0.25">
      <c r="A119" s="1"/>
      <c r="B119" s="35"/>
      <c r="C119" s="30"/>
      <c r="D119" s="39">
        <f>D120+D121</f>
        <v>0.16</v>
      </c>
      <c r="E119" s="30"/>
      <c r="F119" s="30"/>
      <c r="G119" s="81"/>
      <c r="H119" s="81"/>
      <c r="I119" s="30"/>
      <c r="J119" s="30"/>
      <c r="K119" s="30"/>
    </row>
    <row r="120" spans="1:12" ht="65.25" customHeight="1" x14ac:dyDescent="0.25">
      <c r="A120" s="1" t="s">
        <v>6</v>
      </c>
      <c r="B120" s="35" t="s">
        <v>53</v>
      </c>
      <c r="C120" s="40" t="s">
        <v>5</v>
      </c>
      <c r="D120" s="64">
        <v>0.08</v>
      </c>
      <c r="E120" s="62">
        <v>74.599999999999994</v>
      </c>
      <c r="F120" s="62">
        <v>78</v>
      </c>
      <c r="G120" s="82">
        <v>74.7</v>
      </c>
      <c r="H120" s="62">
        <v>79.8</v>
      </c>
      <c r="I120" s="40">
        <v>74.8</v>
      </c>
      <c r="J120" s="40">
        <v>74.900000000000006</v>
      </c>
      <c r="K120" s="75"/>
      <c r="L120" s="2" t="s">
        <v>252</v>
      </c>
    </row>
    <row r="121" spans="1:12" ht="42" customHeight="1" x14ac:dyDescent="0.25">
      <c r="A121" s="1" t="s">
        <v>18</v>
      </c>
      <c r="B121" s="35" t="s">
        <v>55</v>
      </c>
      <c r="C121" s="40" t="s">
        <v>5</v>
      </c>
      <c r="D121" s="64">
        <v>0.08</v>
      </c>
      <c r="E121" s="64">
        <v>43.05</v>
      </c>
      <c r="F121" s="62">
        <v>45</v>
      </c>
      <c r="G121" s="62">
        <v>43.1</v>
      </c>
      <c r="H121" s="82">
        <v>47.5</v>
      </c>
      <c r="I121" s="40">
        <v>43.15</v>
      </c>
      <c r="J121" s="40">
        <v>43.2</v>
      </c>
      <c r="K121" s="75"/>
      <c r="L121" s="2" t="s">
        <v>252</v>
      </c>
    </row>
    <row r="122" spans="1:12" ht="21" customHeight="1" x14ac:dyDescent="0.25">
      <c r="A122" s="1"/>
      <c r="B122" s="128" t="s">
        <v>148</v>
      </c>
      <c r="C122" s="130"/>
      <c r="D122" s="130"/>
      <c r="E122" s="130"/>
      <c r="F122" s="130"/>
      <c r="G122" s="130"/>
      <c r="H122" s="130"/>
      <c r="I122" s="130"/>
      <c r="J122" s="130"/>
      <c r="K122" s="130"/>
    </row>
    <row r="123" spans="1:12" ht="26.25" customHeight="1" x14ac:dyDescent="0.25">
      <c r="A123" s="1"/>
      <c r="B123" s="114" t="s">
        <v>270</v>
      </c>
      <c r="C123" s="127"/>
      <c r="D123" s="127"/>
      <c r="E123" s="127"/>
      <c r="F123" s="127"/>
      <c r="G123" s="127"/>
      <c r="H123" s="127"/>
      <c r="I123" s="127"/>
      <c r="J123" s="127"/>
      <c r="K123" s="127"/>
    </row>
    <row r="124" spans="1:12" ht="88.5" customHeight="1" x14ac:dyDescent="0.25">
      <c r="A124" s="1"/>
      <c r="B124" s="35" t="s">
        <v>149</v>
      </c>
      <c r="C124" s="30"/>
      <c r="D124" s="31">
        <f>D125+D126</f>
        <v>7.400000000000001E-2</v>
      </c>
      <c r="E124" s="30"/>
      <c r="F124" s="30"/>
      <c r="G124" s="81"/>
      <c r="H124" s="81"/>
      <c r="I124" s="30"/>
      <c r="J124" s="30"/>
      <c r="K124" s="30"/>
    </row>
    <row r="125" spans="1:12" ht="63" customHeight="1" x14ac:dyDescent="0.25">
      <c r="A125" s="1" t="s">
        <v>6</v>
      </c>
      <c r="B125" s="35" t="s">
        <v>58</v>
      </c>
      <c r="C125" s="40" t="s">
        <v>150</v>
      </c>
      <c r="D125" s="40">
        <v>0.04</v>
      </c>
      <c r="E125" s="40">
        <v>150</v>
      </c>
      <c r="F125" s="40">
        <v>157</v>
      </c>
      <c r="G125" s="82">
        <v>152</v>
      </c>
      <c r="H125" s="82">
        <v>153</v>
      </c>
      <c r="I125" s="40">
        <v>144</v>
      </c>
      <c r="J125" s="40">
        <v>136</v>
      </c>
      <c r="K125" s="42"/>
    </row>
    <row r="126" spans="1:12" ht="39" customHeight="1" x14ac:dyDescent="0.25">
      <c r="A126" s="103" t="s">
        <v>18</v>
      </c>
      <c r="B126" s="35" t="s">
        <v>151</v>
      </c>
      <c r="C126" s="125" t="s">
        <v>59</v>
      </c>
      <c r="D126" s="133">
        <v>3.4000000000000002E-2</v>
      </c>
      <c r="E126" s="28">
        <v>8.9779999999999998</v>
      </c>
      <c r="F126" s="28">
        <v>11.4</v>
      </c>
      <c r="G126" s="28">
        <v>9.8490000000000002</v>
      </c>
      <c r="H126" s="28">
        <v>9.9390000000000001</v>
      </c>
      <c r="I126" s="28">
        <v>8.64</v>
      </c>
      <c r="J126" s="28">
        <v>8.16</v>
      </c>
      <c r="K126" s="42"/>
    </row>
    <row r="127" spans="1:12" ht="27" customHeight="1" x14ac:dyDescent="0.25">
      <c r="A127" s="104"/>
      <c r="B127" s="35" t="s">
        <v>202</v>
      </c>
      <c r="C127" s="126"/>
      <c r="D127" s="133"/>
      <c r="E127" s="62">
        <v>1.4059999999999999</v>
      </c>
      <c r="F127" s="28">
        <v>2.5</v>
      </c>
      <c r="G127" s="28">
        <v>3.552</v>
      </c>
      <c r="H127" s="28">
        <v>3.6419999999999999</v>
      </c>
      <c r="I127" s="64">
        <v>4.62</v>
      </c>
      <c r="J127" s="64">
        <v>3.78</v>
      </c>
      <c r="K127" s="42"/>
    </row>
    <row r="128" spans="1:12" s="14" customFormat="1" ht="27.75" customHeight="1" x14ac:dyDescent="0.25">
      <c r="A128" s="103"/>
      <c r="B128" s="35" t="s">
        <v>152</v>
      </c>
      <c r="C128" s="125" t="s">
        <v>59</v>
      </c>
      <c r="D128" s="133"/>
      <c r="E128" s="26">
        <v>8.9779999999999998</v>
      </c>
      <c r="F128" s="26">
        <v>11.4</v>
      </c>
      <c r="G128" s="26">
        <v>9.8490000000000002</v>
      </c>
      <c r="H128" s="26">
        <v>9.9390000000000001</v>
      </c>
      <c r="I128" s="34">
        <v>8.64</v>
      </c>
      <c r="J128" s="34">
        <v>8.16</v>
      </c>
      <c r="K128" s="49"/>
    </row>
    <row r="129" spans="1:11" s="14" customFormat="1" ht="30" customHeight="1" x14ac:dyDescent="0.25">
      <c r="A129" s="104"/>
      <c r="B129" s="35" t="s">
        <v>202</v>
      </c>
      <c r="C129" s="126"/>
      <c r="D129" s="133"/>
      <c r="E129" s="26">
        <v>1.4059999999999999</v>
      </c>
      <c r="F129" s="26">
        <v>2.5</v>
      </c>
      <c r="G129" s="26">
        <v>3.552</v>
      </c>
      <c r="H129" s="34">
        <v>3.6419999999999999</v>
      </c>
      <c r="I129" s="34">
        <v>4.62</v>
      </c>
      <c r="J129" s="34">
        <v>3.78</v>
      </c>
      <c r="K129" s="49"/>
    </row>
    <row r="130" spans="1:11" ht="64.5" hidden="1" customHeight="1" x14ac:dyDescent="0.25">
      <c r="A130" s="1"/>
      <c r="B130" s="35" t="s">
        <v>153</v>
      </c>
      <c r="C130" s="30"/>
      <c r="D130" s="31" t="s">
        <v>294</v>
      </c>
      <c r="E130" s="30"/>
      <c r="F130" s="30"/>
      <c r="G130" s="81"/>
      <c r="H130" s="81"/>
      <c r="I130" s="30"/>
      <c r="J130" s="30"/>
      <c r="K130" s="30"/>
    </row>
    <row r="131" spans="1:11" ht="27" hidden="1" customHeight="1" x14ac:dyDescent="0.25">
      <c r="A131" s="1" t="s">
        <v>44</v>
      </c>
      <c r="B131" s="35" t="s">
        <v>154</v>
      </c>
      <c r="C131" s="40" t="s">
        <v>60</v>
      </c>
      <c r="D131" s="40" t="s">
        <v>294</v>
      </c>
      <c r="E131" s="40" t="s">
        <v>208</v>
      </c>
      <c r="F131" s="70" t="s">
        <v>208</v>
      </c>
      <c r="G131" s="82" t="s">
        <v>208</v>
      </c>
      <c r="H131" s="82" t="s">
        <v>208</v>
      </c>
      <c r="I131" s="40" t="s">
        <v>208</v>
      </c>
      <c r="J131" s="40" t="s">
        <v>208</v>
      </c>
      <c r="K131" s="35"/>
    </row>
    <row r="132" spans="1:11" ht="39" hidden="1" customHeight="1" x14ac:dyDescent="0.25">
      <c r="A132" s="1" t="s">
        <v>51</v>
      </c>
      <c r="B132" s="35" t="s">
        <v>155</v>
      </c>
      <c r="C132" s="40" t="s">
        <v>156</v>
      </c>
      <c r="D132" s="40" t="s">
        <v>294</v>
      </c>
      <c r="E132" s="40" t="s">
        <v>208</v>
      </c>
      <c r="F132" s="70" t="s">
        <v>208</v>
      </c>
      <c r="G132" s="82" t="s">
        <v>208</v>
      </c>
      <c r="H132" s="82" t="s">
        <v>208</v>
      </c>
      <c r="I132" s="40" t="s">
        <v>208</v>
      </c>
      <c r="J132" s="40" t="s">
        <v>208</v>
      </c>
      <c r="K132" s="25"/>
    </row>
    <row r="133" spans="1:11" ht="30" hidden="1" customHeight="1" x14ac:dyDescent="0.25">
      <c r="A133" s="1" t="s">
        <v>56</v>
      </c>
      <c r="B133" s="35" t="s">
        <v>157</v>
      </c>
      <c r="C133" s="27" t="s">
        <v>59</v>
      </c>
      <c r="D133" s="40" t="s">
        <v>294</v>
      </c>
      <c r="E133" s="40" t="s">
        <v>208</v>
      </c>
      <c r="F133" s="70" t="s">
        <v>208</v>
      </c>
      <c r="G133" s="82" t="s">
        <v>208</v>
      </c>
      <c r="H133" s="82" t="s">
        <v>208</v>
      </c>
      <c r="I133" s="40" t="s">
        <v>208</v>
      </c>
      <c r="J133" s="40" t="s">
        <v>208</v>
      </c>
      <c r="K133" s="32"/>
    </row>
    <row r="134" spans="1:11" ht="25.5" hidden="1" x14ac:dyDescent="0.25">
      <c r="A134" s="1" t="s">
        <v>94</v>
      </c>
      <c r="B134" s="35" t="s">
        <v>158</v>
      </c>
      <c r="C134" s="27" t="s">
        <v>60</v>
      </c>
      <c r="D134" s="40" t="s">
        <v>294</v>
      </c>
      <c r="E134" s="40" t="s">
        <v>208</v>
      </c>
      <c r="F134" s="70" t="s">
        <v>208</v>
      </c>
      <c r="G134" s="82" t="s">
        <v>208</v>
      </c>
      <c r="H134" s="82" t="s">
        <v>208</v>
      </c>
      <c r="I134" s="40" t="s">
        <v>208</v>
      </c>
      <c r="J134" s="40" t="s">
        <v>208</v>
      </c>
      <c r="K134" s="32"/>
    </row>
    <row r="135" spans="1:11" ht="27.75" hidden="1" customHeight="1" x14ac:dyDescent="0.25">
      <c r="A135" s="1" t="s">
        <v>95</v>
      </c>
      <c r="B135" s="35" t="s">
        <v>160</v>
      </c>
      <c r="C135" s="27" t="s">
        <v>161</v>
      </c>
      <c r="D135" s="40" t="s">
        <v>294</v>
      </c>
      <c r="E135" s="40" t="s">
        <v>208</v>
      </c>
      <c r="F135" s="70" t="s">
        <v>208</v>
      </c>
      <c r="G135" s="82" t="s">
        <v>208</v>
      </c>
      <c r="H135" s="82" t="s">
        <v>208</v>
      </c>
      <c r="I135" s="40" t="s">
        <v>208</v>
      </c>
      <c r="J135" s="40" t="s">
        <v>208</v>
      </c>
      <c r="K135" s="32"/>
    </row>
    <row r="136" spans="1:11" ht="114" hidden="1" customHeight="1" x14ac:dyDescent="0.25">
      <c r="A136" s="1" t="s">
        <v>159</v>
      </c>
      <c r="B136" s="35" t="s">
        <v>68</v>
      </c>
      <c r="C136" s="27" t="s">
        <v>161</v>
      </c>
      <c r="D136" s="40" t="s">
        <v>294</v>
      </c>
      <c r="E136" s="40" t="s">
        <v>208</v>
      </c>
      <c r="F136" s="70" t="s">
        <v>208</v>
      </c>
      <c r="G136" s="82" t="s">
        <v>208</v>
      </c>
      <c r="H136" s="82" t="s">
        <v>208</v>
      </c>
      <c r="I136" s="40" t="s">
        <v>208</v>
      </c>
      <c r="J136" s="40" t="s">
        <v>208</v>
      </c>
      <c r="K136" s="35"/>
    </row>
    <row r="137" spans="1:11" ht="90.75" customHeight="1" x14ac:dyDescent="0.25">
      <c r="A137" s="1"/>
      <c r="B137" s="35" t="s">
        <v>162</v>
      </c>
      <c r="C137" s="30"/>
      <c r="D137" s="31">
        <f>D138</f>
        <v>5.0000000000000001E-3</v>
      </c>
      <c r="E137" s="30"/>
      <c r="F137" s="30"/>
      <c r="G137" s="81"/>
      <c r="H137" s="81"/>
      <c r="I137" s="30"/>
      <c r="J137" s="30"/>
      <c r="K137" s="30"/>
    </row>
    <row r="138" spans="1:11" ht="92.25" customHeight="1" x14ac:dyDescent="0.25">
      <c r="A138" s="1" t="s">
        <v>163</v>
      </c>
      <c r="B138" s="35" t="s">
        <v>164</v>
      </c>
      <c r="C138" s="27" t="s">
        <v>165</v>
      </c>
      <c r="D138" s="40">
        <v>5.0000000000000001E-3</v>
      </c>
      <c r="E138" s="40" t="s">
        <v>293</v>
      </c>
      <c r="F138" s="40">
        <v>7</v>
      </c>
      <c r="G138" s="82">
        <v>4</v>
      </c>
      <c r="H138" s="82">
        <v>4</v>
      </c>
      <c r="I138" s="62">
        <v>0</v>
      </c>
      <c r="J138" s="55">
        <v>0</v>
      </c>
      <c r="K138" s="42"/>
    </row>
    <row r="139" spans="1:11" ht="18.75" customHeight="1" x14ac:dyDescent="0.25">
      <c r="A139" s="1"/>
      <c r="B139" s="128" t="s">
        <v>271</v>
      </c>
      <c r="C139" s="129"/>
      <c r="D139" s="129"/>
      <c r="E139" s="129"/>
      <c r="F139" s="129"/>
      <c r="G139" s="129"/>
      <c r="H139" s="129"/>
      <c r="I139" s="129"/>
      <c r="J139" s="129"/>
      <c r="K139" s="129"/>
    </row>
    <row r="140" spans="1:11" ht="18" customHeight="1" x14ac:dyDescent="0.25">
      <c r="A140" s="76"/>
      <c r="B140" s="131" t="s">
        <v>239</v>
      </c>
      <c r="C140" s="132"/>
      <c r="D140" s="132"/>
      <c r="E140" s="132"/>
      <c r="F140" s="132"/>
      <c r="G140" s="132"/>
      <c r="H140" s="132"/>
      <c r="I140" s="132"/>
      <c r="J140" s="132"/>
      <c r="K140" s="132"/>
    </row>
    <row r="141" spans="1:11" ht="54" customHeight="1" x14ac:dyDescent="0.25">
      <c r="A141" s="1"/>
      <c r="B141" s="35" t="s">
        <v>240</v>
      </c>
      <c r="C141" s="32"/>
      <c r="D141" s="29">
        <f>D142+D143</f>
        <v>0.01</v>
      </c>
      <c r="E141" s="32"/>
      <c r="F141" s="32"/>
      <c r="G141" s="80"/>
      <c r="H141" s="80"/>
      <c r="I141" s="32"/>
      <c r="J141" s="32"/>
      <c r="K141" s="32"/>
    </row>
    <row r="142" spans="1:11" ht="54" customHeight="1" x14ac:dyDescent="0.25">
      <c r="A142" s="1" t="s">
        <v>6</v>
      </c>
      <c r="B142" s="35" t="s">
        <v>241</v>
      </c>
      <c r="C142" s="27" t="s">
        <v>156</v>
      </c>
      <c r="D142" s="27">
        <v>5.0000000000000001E-3</v>
      </c>
      <c r="E142" s="27">
        <v>4</v>
      </c>
      <c r="F142" s="27">
        <v>4</v>
      </c>
      <c r="G142" s="70">
        <v>5</v>
      </c>
      <c r="H142" s="84">
        <v>5</v>
      </c>
      <c r="I142" s="70">
        <v>5</v>
      </c>
      <c r="J142" s="70">
        <v>5</v>
      </c>
      <c r="K142" s="25"/>
    </row>
    <row r="143" spans="1:11" s="14" customFormat="1" ht="80.25" customHeight="1" x14ac:dyDescent="0.25">
      <c r="A143" s="1" t="s">
        <v>18</v>
      </c>
      <c r="B143" s="35" t="s">
        <v>171</v>
      </c>
      <c r="C143" s="27" t="s">
        <v>69</v>
      </c>
      <c r="D143" s="27">
        <v>5.0000000000000001E-3</v>
      </c>
      <c r="E143" s="56">
        <v>12</v>
      </c>
      <c r="F143" s="56">
        <v>13.3</v>
      </c>
      <c r="G143" s="71">
        <v>12</v>
      </c>
      <c r="H143" s="56">
        <v>9.6999999999999993</v>
      </c>
      <c r="I143" s="71">
        <v>12</v>
      </c>
      <c r="J143" s="71">
        <v>12</v>
      </c>
      <c r="K143" s="61" t="s">
        <v>281</v>
      </c>
    </row>
    <row r="144" spans="1:11" ht="52.5" customHeight="1" x14ac:dyDescent="0.25">
      <c r="A144" s="22"/>
      <c r="B144" s="35" t="s">
        <v>242</v>
      </c>
      <c r="C144" s="35"/>
      <c r="D144" s="37">
        <f>D145</f>
        <v>5.0000000000000001E-3</v>
      </c>
      <c r="E144" s="35"/>
      <c r="F144" s="35"/>
      <c r="G144" s="79"/>
      <c r="H144" s="79"/>
      <c r="I144" s="35"/>
      <c r="J144" s="35"/>
      <c r="K144" s="35"/>
    </row>
    <row r="145" spans="1:12" ht="51" customHeight="1" x14ac:dyDescent="0.25">
      <c r="A145" s="1" t="s">
        <v>44</v>
      </c>
      <c r="B145" s="35" t="s">
        <v>243</v>
      </c>
      <c r="C145" s="27" t="s">
        <v>156</v>
      </c>
      <c r="D145" s="26">
        <v>5.0000000000000001E-3</v>
      </c>
      <c r="E145" s="71">
        <v>51</v>
      </c>
      <c r="F145" s="71">
        <v>58</v>
      </c>
      <c r="G145" s="71">
        <v>24</v>
      </c>
      <c r="H145" s="71">
        <v>29</v>
      </c>
      <c r="I145" s="71">
        <v>48</v>
      </c>
      <c r="J145" s="71">
        <v>48</v>
      </c>
      <c r="K145" s="25"/>
    </row>
    <row r="146" spans="1:12" ht="22.5" customHeight="1" x14ac:dyDescent="0.25">
      <c r="A146" s="1"/>
      <c r="B146" s="128" t="s">
        <v>166</v>
      </c>
      <c r="C146" s="127"/>
      <c r="D146" s="127"/>
      <c r="E146" s="127"/>
      <c r="F146" s="127"/>
      <c r="G146" s="127"/>
      <c r="H146" s="127"/>
      <c r="I146" s="127"/>
      <c r="J146" s="127"/>
      <c r="K146" s="127"/>
    </row>
    <row r="147" spans="1:12" s="14" customFormat="1" ht="27" customHeight="1" x14ac:dyDescent="0.2">
      <c r="A147" s="1"/>
      <c r="B147" s="114" t="s">
        <v>244</v>
      </c>
      <c r="C147" s="127"/>
      <c r="D147" s="127"/>
      <c r="E147" s="127"/>
      <c r="F147" s="127"/>
      <c r="G147" s="127"/>
      <c r="H147" s="127"/>
      <c r="I147" s="127"/>
      <c r="J147" s="127"/>
      <c r="K147" s="127"/>
    </row>
    <row r="148" spans="1:12" s="14" customFormat="1" ht="27" hidden="1" customHeight="1" x14ac:dyDescent="0.2">
      <c r="A148" s="1"/>
      <c r="B148" s="35"/>
      <c r="C148" s="30"/>
      <c r="D148" s="41">
        <f>D149+D150+D151+D152+D153+D154</f>
        <v>9.9999999999999992E-2</v>
      </c>
      <c r="E148" s="30"/>
      <c r="F148" s="30"/>
      <c r="G148" s="81"/>
      <c r="H148" s="81"/>
      <c r="I148" s="30"/>
      <c r="J148" s="30"/>
      <c r="K148" s="30"/>
    </row>
    <row r="149" spans="1:12" ht="43.5" customHeight="1" x14ac:dyDescent="0.25">
      <c r="A149" s="1" t="s">
        <v>147</v>
      </c>
      <c r="B149" s="35" t="s">
        <v>66</v>
      </c>
      <c r="C149" s="27" t="s">
        <v>5</v>
      </c>
      <c r="D149" s="26">
        <v>0.02</v>
      </c>
      <c r="E149" s="40">
        <v>101.3</v>
      </c>
      <c r="F149" s="40">
        <v>101.3</v>
      </c>
      <c r="G149" s="42" t="s">
        <v>299</v>
      </c>
      <c r="H149" s="82">
        <v>100.7</v>
      </c>
      <c r="I149" s="78" t="s">
        <v>299</v>
      </c>
      <c r="J149" s="78" t="s">
        <v>299</v>
      </c>
      <c r="K149" s="42"/>
    </row>
    <row r="150" spans="1:12" ht="91.5" customHeight="1" x14ac:dyDescent="0.25">
      <c r="A150" s="1" t="s">
        <v>90</v>
      </c>
      <c r="B150" s="35" t="s">
        <v>36</v>
      </c>
      <c r="C150" s="27" t="s">
        <v>5</v>
      </c>
      <c r="D150" s="26">
        <v>0.02</v>
      </c>
      <c r="E150" s="56">
        <v>100</v>
      </c>
      <c r="F150" s="56">
        <v>100</v>
      </c>
      <c r="G150" s="71">
        <v>100</v>
      </c>
      <c r="H150" s="71">
        <v>100</v>
      </c>
      <c r="I150" s="71">
        <v>100</v>
      </c>
      <c r="J150" s="71">
        <v>100</v>
      </c>
      <c r="K150" s="49"/>
      <c r="L150" s="2" t="s">
        <v>252</v>
      </c>
    </row>
    <row r="151" spans="1:12" ht="54.75" customHeight="1" x14ac:dyDescent="0.25">
      <c r="A151" s="1" t="s">
        <v>167</v>
      </c>
      <c r="B151" s="35" t="s">
        <v>37</v>
      </c>
      <c r="C151" s="27" t="s">
        <v>5</v>
      </c>
      <c r="D151" s="27">
        <v>0.02</v>
      </c>
      <c r="E151" s="56">
        <v>90</v>
      </c>
      <c r="F151" s="56">
        <v>93.2</v>
      </c>
      <c r="G151" s="84">
        <v>90</v>
      </c>
      <c r="H151" s="84">
        <v>94.3</v>
      </c>
      <c r="I151" s="27">
        <v>90</v>
      </c>
      <c r="J151" s="27">
        <v>90</v>
      </c>
      <c r="K151" s="25"/>
      <c r="L151" s="2" t="s">
        <v>252</v>
      </c>
    </row>
    <row r="152" spans="1:12" ht="76.5" customHeight="1" x14ac:dyDescent="0.25">
      <c r="A152" s="1" t="s">
        <v>168</v>
      </c>
      <c r="B152" s="35" t="s">
        <v>38</v>
      </c>
      <c r="C152" s="27" t="s">
        <v>5</v>
      </c>
      <c r="D152" s="27">
        <v>0.01</v>
      </c>
      <c r="E152" s="56">
        <v>60</v>
      </c>
      <c r="F152" s="56">
        <v>84.5</v>
      </c>
      <c r="G152" s="56">
        <v>60</v>
      </c>
      <c r="H152" s="56">
        <v>80.3</v>
      </c>
      <c r="I152" s="56">
        <v>60</v>
      </c>
      <c r="J152" s="56">
        <v>60</v>
      </c>
      <c r="K152" s="25"/>
      <c r="L152" s="2" t="s">
        <v>252</v>
      </c>
    </row>
    <row r="153" spans="1:12" ht="75.75" customHeight="1" x14ac:dyDescent="0.25">
      <c r="A153" s="1" t="s">
        <v>169</v>
      </c>
      <c r="B153" s="35" t="s">
        <v>39</v>
      </c>
      <c r="C153" s="27" t="s">
        <v>5</v>
      </c>
      <c r="D153" s="27">
        <v>0.02</v>
      </c>
      <c r="E153" s="56">
        <v>99</v>
      </c>
      <c r="F153" s="56">
        <v>100</v>
      </c>
      <c r="G153" s="56">
        <v>99</v>
      </c>
      <c r="H153" s="56">
        <v>100</v>
      </c>
      <c r="I153" s="56">
        <v>99.5</v>
      </c>
      <c r="J153" s="56">
        <v>100</v>
      </c>
      <c r="K153" s="25"/>
    </row>
    <row r="154" spans="1:12" ht="66.75" customHeight="1" x14ac:dyDescent="0.25">
      <c r="A154" s="1" t="s">
        <v>170</v>
      </c>
      <c r="B154" s="35" t="s">
        <v>40</v>
      </c>
      <c r="C154" s="27" t="s">
        <v>5</v>
      </c>
      <c r="D154" s="27">
        <v>0.01</v>
      </c>
      <c r="E154" s="56">
        <v>100</v>
      </c>
      <c r="F154" s="56">
        <v>103.6</v>
      </c>
      <c r="G154" s="71">
        <v>100</v>
      </c>
      <c r="H154" s="71">
        <v>102.3</v>
      </c>
      <c r="I154" s="71">
        <v>100</v>
      </c>
      <c r="J154" s="71">
        <v>100</v>
      </c>
      <c r="K154" s="25"/>
      <c r="L154" s="2" t="s">
        <v>249</v>
      </c>
    </row>
    <row r="155" spans="1:12" ht="29.25" hidden="1" customHeight="1" x14ac:dyDescent="0.25">
      <c r="A155" s="1"/>
      <c r="B155" s="7"/>
      <c r="C155" s="19"/>
      <c r="D155" s="13">
        <f>D23+D40+D46+D66+D71+D74+D77+D85+D92+D99+D104+D108+D114+D119+D124+D137+D141+D144+D148</f>
        <v>1.0000000000000004</v>
      </c>
      <c r="E155" s="3"/>
      <c r="F155" s="3"/>
      <c r="G155" s="21"/>
      <c r="H155" s="21"/>
      <c r="I155" s="21"/>
      <c r="J155" s="21"/>
      <c r="K155" s="20"/>
    </row>
    <row r="156" spans="1:12" ht="37.5" customHeight="1" x14ac:dyDescent="0.25">
      <c r="A156" s="124" t="s">
        <v>172</v>
      </c>
      <c r="B156" s="124"/>
      <c r="C156" s="124"/>
      <c r="D156" s="124"/>
      <c r="K156" s="5" t="s">
        <v>203</v>
      </c>
    </row>
    <row r="159" spans="1:12" x14ac:dyDescent="0.25">
      <c r="A159" s="15"/>
      <c r="C159" s="16"/>
    </row>
    <row r="160" spans="1:12" x14ac:dyDescent="0.25">
      <c r="A160" s="17"/>
      <c r="C160" s="16"/>
    </row>
    <row r="161" spans="1:3" x14ac:dyDescent="0.25">
      <c r="A161" s="17"/>
      <c r="C161" s="16"/>
    </row>
  </sheetData>
  <mergeCells count="44">
    <mergeCell ref="B90:K90"/>
    <mergeCell ref="B91:K91"/>
    <mergeCell ref="B98:K98"/>
    <mergeCell ref="B146:K146"/>
    <mergeCell ref="B118:K118"/>
    <mergeCell ref="B122:K122"/>
    <mergeCell ref="B123:K123"/>
    <mergeCell ref="B140:K140"/>
    <mergeCell ref="B139:K139"/>
    <mergeCell ref="D126:D129"/>
    <mergeCell ref="B97:K97"/>
    <mergeCell ref="B117:K117"/>
    <mergeCell ref="B107:K107"/>
    <mergeCell ref="B112:K112"/>
    <mergeCell ref="B113:K113"/>
    <mergeCell ref="B106:K106"/>
    <mergeCell ref="A156:D156"/>
    <mergeCell ref="A126:A127"/>
    <mergeCell ref="A128:A129"/>
    <mergeCell ref="C128:C129"/>
    <mergeCell ref="B147:K147"/>
    <mergeCell ref="C126:C127"/>
    <mergeCell ref="B2:K2"/>
    <mergeCell ref="G3:H3"/>
    <mergeCell ref="I3:J3"/>
    <mergeCell ref="B3:B5"/>
    <mergeCell ref="I4:I5"/>
    <mergeCell ref="J4:J5"/>
    <mergeCell ref="G4:H4"/>
    <mergeCell ref="E3:F4"/>
    <mergeCell ref="B73:K73"/>
    <mergeCell ref="B21:K21"/>
    <mergeCell ref="B22:K22"/>
    <mergeCell ref="B45:K45"/>
    <mergeCell ref="K59:K61"/>
    <mergeCell ref="K47:K48"/>
    <mergeCell ref="B14:K14"/>
    <mergeCell ref="A59:A61"/>
    <mergeCell ref="A54:A58"/>
    <mergeCell ref="A3:A5"/>
    <mergeCell ref="C3:C5"/>
    <mergeCell ref="D3:D5"/>
    <mergeCell ref="K3:K5"/>
    <mergeCell ref="B6:K6"/>
  </mergeCells>
  <phoneticPr fontId="4" type="noConversion"/>
  <pageMargins left="0" right="0" top="0" bottom="0" header="0" footer="0"/>
  <pageSetup paperSize="9" scale="81" fitToHeight="0" orientation="landscape" r:id="rId1"/>
  <rowBreaks count="1" manualBreakCount="1">
    <brk id="1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10</vt:lpstr>
      <vt:lpstr>'приложение 10'!Заголовки_для_печати</vt:lpstr>
      <vt:lpstr>'приложение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2014-05-07T02:33:35Z</cp:lastPrinted>
  <dcterms:created xsi:type="dcterms:W3CDTF">2006-09-28T05:33:49Z</dcterms:created>
  <dcterms:modified xsi:type="dcterms:W3CDTF">2020-08-04T03:48:58Z</dcterms:modified>
</cp:coreProperties>
</file>