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45" yWindow="-210" windowWidth="19260" windowHeight="12600"/>
  </bookViews>
  <sheets>
    <sheet name="край " sheetId="3" r:id="rId1"/>
  </sheets>
  <definedNames>
    <definedName name="_xlnm._FilterDatabase" localSheetId="0" hidden="1">'край '!$A$7:$I$164</definedName>
    <definedName name="_xlnm.Print_Titles" localSheetId="0">'край '!$A:$A,'край '!$5:$6</definedName>
    <definedName name="_xlnm.Print_Area" localSheetId="0">'край '!$A$1:$I$164</definedName>
  </definedNames>
  <calcPr calcId="145621"/>
</workbook>
</file>

<file path=xl/calcChain.xml><?xml version="1.0" encoding="utf-8"?>
<calcChain xmlns="http://schemas.openxmlformats.org/spreadsheetml/2006/main">
  <c r="I8" i="3" l="1"/>
  <c r="I156" i="3"/>
  <c r="I157" i="3"/>
  <c r="I158" i="3"/>
  <c r="I159" i="3"/>
  <c r="I160" i="3"/>
  <c r="I161" i="3"/>
  <c r="I162" i="3"/>
  <c r="I163" i="3"/>
  <c r="I164" i="3"/>
  <c r="I155" i="3"/>
  <c r="I154" i="3"/>
  <c r="I152" i="3"/>
  <c r="I153" i="3"/>
  <c r="I151" i="3"/>
  <c r="I150" i="3"/>
  <c r="I149" i="3"/>
  <c r="I148" i="3"/>
  <c r="I136" i="3"/>
  <c r="I137" i="3"/>
  <c r="I138" i="3"/>
  <c r="I139" i="3"/>
  <c r="I140" i="3"/>
  <c r="I141" i="3"/>
  <c r="I142" i="3"/>
  <c r="I135" i="3"/>
  <c r="I134" i="3"/>
  <c r="I133" i="3"/>
  <c r="I132" i="3"/>
  <c r="I122" i="3"/>
  <c r="I123" i="3"/>
  <c r="I124" i="3"/>
  <c r="I125" i="3"/>
  <c r="I126" i="3"/>
  <c r="I127" i="3"/>
  <c r="I128" i="3"/>
  <c r="I129" i="3"/>
  <c r="I130" i="3"/>
  <c r="I131" i="3"/>
  <c r="I121" i="3"/>
  <c r="I105" i="3"/>
  <c r="I106" i="3"/>
  <c r="I107" i="3"/>
  <c r="I108" i="3"/>
  <c r="I109" i="3"/>
  <c r="I110" i="3"/>
  <c r="I111" i="3"/>
  <c r="I104" i="3"/>
  <c r="I103" i="3"/>
  <c r="I102" i="3"/>
  <c r="I101" i="3"/>
  <c r="I100" i="3"/>
  <c r="I99" i="3"/>
  <c r="I98" i="3"/>
  <c r="I97" i="3"/>
  <c r="I96" i="3"/>
  <c r="I95" i="3"/>
  <c r="I94" i="3"/>
  <c r="I93" i="3"/>
  <c r="I91" i="3"/>
  <c r="I90" i="3"/>
  <c r="I88" i="3"/>
  <c r="I87" i="3"/>
  <c r="I86" i="3"/>
  <c r="I85" i="3"/>
  <c r="I84" i="3"/>
  <c r="I83" i="3"/>
  <c r="I82" i="3"/>
  <c r="I81" i="3"/>
  <c r="I80" i="3"/>
  <c r="I79" i="3"/>
  <c r="I78" i="3"/>
  <c r="I77" i="3"/>
  <c r="I76" i="3"/>
  <c r="I75" i="3"/>
  <c r="I74" i="3"/>
  <c r="I73" i="3"/>
  <c r="I72" i="3"/>
  <c r="I71" i="3"/>
  <c r="I70" i="3"/>
  <c r="I69" i="3"/>
  <c r="I68" i="3"/>
  <c r="I67" i="3"/>
  <c r="I66" i="3"/>
  <c r="I65" i="3"/>
  <c r="I64" i="3"/>
  <c r="I63" i="3"/>
  <c r="I62" i="3"/>
  <c r="I61" i="3"/>
  <c r="I60" i="3"/>
  <c r="I59" i="3"/>
  <c r="I58" i="3"/>
  <c r="I54" i="3"/>
  <c r="I53" i="3"/>
  <c r="I52" i="3"/>
  <c r="I51" i="3"/>
  <c r="I50" i="3"/>
  <c r="I49" i="3"/>
  <c r="I48" i="3"/>
  <c r="I47" i="3"/>
  <c r="I46" i="3"/>
  <c r="I45" i="3"/>
  <c r="I44" i="3"/>
  <c r="I43" i="3"/>
  <c r="I42" i="3"/>
  <c r="I41" i="3"/>
  <c r="I40" i="3"/>
  <c r="I39" i="3"/>
  <c r="I38" i="3"/>
  <c r="I37" i="3"/>
  <c r="I36" i="3"/>
  <c r="I35" i="3"/>
  <c r="I34" i="3"/>
  <c r="I33" i="3"/>
  <c r="I32" i="3"/>
  <c r="I31" i="3"/>
  <c r="I30" i="3"/>
  <c r="I29" i="3"/>
  <c r="I28" i="3"/>
  <c r="I27" i="3"/>
  <c r="I25" i="3"/>
  <c r="I24" i="3"/>
  <c r="I23" i="3"/>
  <c r="I22" i="3"/>
  <c r="I21" i="3"/>
  <c r="I20" i="3"/>
  <c r="I19" i="3"/>
  <c r="I18" i="3"/>
  <c r="I17" i="3"/>
  <c r="I13" i="3"/>
  <c r="I12" i="3"/>
  <c r="I11" i="3"/>
  <c r="I10" i="3"/>
  <c r="I9" i="3"/>
  <c r="F13" i="3" l="1"/>
  <c r="G13" i="3"/>
  <c r="H13" i="3"/>
  <c r="E13" i="3"/>
  <c r="F12" i="3"/>
  <c r="G12" i="3"/>
  <c r="H12" i="3"/>
  <c r="E12" i="3"/>
  <c r="G11" i="3" l="1"/>
  <c r="H11" i="3"/>
  <c r="E11" i="3"/>
  <c r="F11" i="3" s="1"/>
  <c r="F10" i="3"/>
  <c r="G10" i="3"/>
  <c r="G8" i="3" s="1"/>
  <c r="H10" i="3"/>
  <c r="E10" i="3"/>
  <c r="E8" i="3" s="1"/>
  <c r="F8" i="3" s="1"/>
  <c r="F9" i="3"/>
  <c r="G9" i="3"/>
  <c r="H9" i="3"/>
  <c r="E9" i="3"/>
  <c r="J8" i="3"/>
  <c r="H148" i="3"/>
  <c r="G148" i="3"/>
  <c r="H149" i="3"/>
  <c r="G149" i="3"/>
  <c r="F148" i="3"/>
  <c r="F149" i="3"/>
  <c r="E149" i="3"/>
  <c r="E148" i="3" s="1"/>
  <c r="D148" i="3"/>
  <c r="D149" i="3"/>
  <c r="G81" i="3"/>
  <c r="G80" i="3" s="1"/>
  <c r="E81" i="3"/>
  <c r="E80" i="3" s="1"/>
  <c r="H8" i="3" l="1"/>
</calcChain>
</file>

<file path=xl/sharedStrings.xml><?xml version="1.0" encoding="utf-8"?>
<sst xmlns="http://schemas.openxmlformats.org/spreadsheetml/2006/main" count="445" uniqueCount="217">
  <si>
    <t>Информация</t>
  </si>
  <si>
    <t>Направление финансирования</t>
  </si>
  <si>
    <t>уровень бюджета</t>
  </si>
  <si>
    <t>КБК в 2019 году</t>
  </si>
  <si>
    <t>Сумма</t>
  </si>
  <si>
    <t xml:space="preserve">% исполнения </t>
  </si>
  <si>
    <t>Государственная программа края "Развитие сельского хозяйства и регулирование рынков сельскохозяйственной продукции, сырья и продовольствия"</t>
  </si>
  <si>
    <t>краевой бюджет</t>
  </si>
  <si>
    <t>01</t>
  </si>
  <si>
    <t>федеральный бюджет</t>
  </si>
  <si>
    <t>02</t>
  </si>
  <si>
    <t>Прямая поддержка отрасли</t>
  </si>
  <si>
    <t>На поддержку агропромышленного комплекса</t>
  </si>
  <si>
    <t>искл</t>
  </si>
  <si>
    <t>1 Подпрограмма "Развитие отраслей агропромышленного комплекса"</t>
  </si>
  <si>
    <t>соф</t>
  </si>
  <si>
    <t>Субсидии на компенсацию части стоимости элитных и (или) репродукционных, и (или) гибридных семян сельскохозяйственных растений</t>
  </si>
  <si>
    <t>14 Б 00 21720</t>
  </si>
  <si>
    <t>Субсидии на  компенсацию части затрат на производство и реализацию сухого молока и (или) сыра полутвердого, и (или) сыра твердого</t>
  </si>
  <si>
    <t>14 Б 00 21730</t>
  </si>
  <si>
    <t>Субсидии на возмещение части затрат на уплату процентов по кредитам, полученным в российских кредитных организациях на срок до 2 лет</t>
  </si>
  <si>
    <t>14 Б 00 21780</t>
  </si>
  <si>
    <t>Субсидии на возмещение части затрат на уплату страховых премий по договорам с/х страхования в области растениеводства</t>
  </si>
  <si>
    <t>14 Б 00 21800</t>
  </si>
  <si>
    <t>Расходы на приобретение расходных материалов к лабораторному оборудованию, минеральных удобрений, оригинальных и элитных семян сельскохозяйственных растений для их последующей безвозмездной передачи сельскохозяйственным научным организациям, расположенным на территории края, образовательным организациям высшего образования, зарегистрированным на территории края</t>
  </si>
  <si>
    <t>14 Б 00 21840</t>
  </si>
  <si>
    <t>Субсидии  государственным и муниципальным предприятиям на возмещение части затрат на проведение комплекса агротехнологических работ, повышение уровня экологической безопасности сельскохозяйственного производства, а также повышение плодородия и качества почв в расчете на 1 гектар посевной площади, занятой зерновыми, зернобобовыми  и кормовыми сельскохозяйственными культурами, а также посевных площадей, обеспечивающих увеличение производства семенного картофеля, семян овощных культур открытого грунта, овощей открытого грунта</t>
  </si>
  <si>
    <t>14 Б 00 21880</t>
  </si>
  <si>
    <t>Субсидии на возмещение части затрат на уплату страховых премий по договорам с/х страхования в области животноводства</t>
  </si>
  <si>
    <t>14 Б 00 22010</t>
  </si>
  <si>
    <t>Субсидии на  компенсацию части затрат на содержание племенных рогачей маралов</t>
  </si>
  <si>
    <t>14 Б 00 22120</t>
  </si>
  <si>
    <t>Субсидии на компенсацию части затрат на содержание коров молочного направления с использованием электрической энергии, вырабатываемой дизельными электростанциями</t>
  </si>
  <si>
    <t>14 Б 00 22160</t>
  </si>
  <si>
    <t>Субсидии на компенсацию части затрат на приобретение кормов для рыбы</t>
  </si>
  <si>
    <t>14 Б 00 22180</t>
  </si>
  <si>
    <t>Субсидии на компенсацию части затрат, связанных с  закупом животноводческой продукции (молока, мяса свиней, мяса КРС) у граждан, ведущих ЛПХ на территории края</t>
  </si>
  <si>
    <t>14 Б 00 22900</t>
  </si>
  <si>
    <t>Гранты на развитие несельскохозяйственных видов деятельности</t>
  </si>
  <si>
    <t>14 Б 00 22920</t>
  </si>
  <si>
    <t>Субсидии на компенсацию части затрат на производство и реализацию молока</t>
  </si>
  <si>
    <t>14 Б 00 24050</t>
  </si>
  <si>
    <t>Субсидии на  компенсацию части затрат на приобретение племенного материала разводимых пород, включенных в Государственный реестр селекционных достижений, допущенных к использованию</t>
  </si>
  <si>
    <t>14 Б 00 24220</t>
  </si>
  <si>
    <t>Субсидии на удешевление стоимости семени и жидкого азота, реализованных в крае для искусственного осеменения сельскохозяйственных животных</t>
  </si>
  <si>
    <t>14 Б 00 24240</t>
  </si>
  <si>
    <t>Субсидии на  компенсацию части затрат, связанных с приобретением телок и (или) нетелей и (или) коров-первотелок (за исключением импортированных) для замены поголовья коров, больных лейкозом и (или) инфицированных вирусом лейкоза крупного рогатого скота, выбывших на убой</t>
  </si>
  <si>
    <t>14 Б 00 24270</t>
  </si>
  <si>
    <t>Субсидии на возмещение части  затрат на уплату процентов по кредитным договорам (договорам займа), заключенным с 1 января 2017 года на срок до 2 лет</t>
  </si>
  <si>
    <t>14 Б 00 24300</t>
  </si>
  <si>
    <t>Субсидии на компенсацию части затрат на содержание коров и нетелей крупного рогатого скота</t>
  </si>
  <si>
    <t>14 Б 00 24330</t>
  </si>
  <si>
    <t>Субсидии на возмещение части затрат, связанных с проведением добровольной сертификации пищевых продуктов</t>
  </si>
  <si>
    <t>14 Б 00 24340</t>
  </si>
  <si>
    <t>Субсидии на возмещение части затрат, связанных с оказанием услуг по продвижению пищевых продуктов</t>
  </si>
  <si>
    <t>14 Б 00 24350</t>
  </si>
  <si>
    <t>Субсидии на компенсацию части затрат на производство и реализацию продукции птицеводства</t>
  </si>
  <si>
    <t>14 Б 00 24360</t>
  </si>
  <si>
    <t>Субсидии на компенсацию части затрат на производство оригинальных и элитных семян зерновых и (или) зернобобовых культур</t>
  </si>
  <si>
    <t xml:space="preserve">Субсидии на оказание несвязанной поддержки сельскохозяйственным товаропроизводителям в области растениеводства </t>
  </si>
  <si>
    <t>14 Б 00 R5410</t>
  </si>
  <si>
    <t>Субсидии на возмещение части затрат, направленных на повышение продуктивности в молочном скотоводстве</t>
  </si>
  <si>
    <t>14 Б 00 R5420</t>
  </si>
  <si>
    <t>Субсидии  на компенсацию части стоимости элитных семян сельскохозяйственных растений</t>
  </si>
  <si>
    <t>14 Б 00 R5431</t>
  </si>
  <si>
    <t>Субсидии на компенсацию части затрат на закладку и уход за многолетними насаждениями</t>
  </si>
  <si>
    <t>14 Б 00 R5432</t>
  </si>
  <si>
    <t>14 Б 00 R5435</t>
  </si>
  <si>
    <t>14 Б 00 R543Г</t>
  </si>
  <si>
    <t>Субсидии КФХ и СПоК на возмещение части затрат на уплату процентов по кредитам (займам), полученным на срок до 8 лет</t>
  </si>
  <si>
    <t>14 Б 00 24370</t>
  </si>
  <si>
    <t>Субсидии ЛПХ на возмещение части затрат на уплату процентов по кредитам, полученным на срок до 5 лет</t>
  </si>
  <si>
    <t>14 Б 00 24380</t>
  </si>
  <si>
    <t xml:space="preserve">Гранты начинающим фермерам </t>
  </si>
  <si>
    <t>14 Б 00 22410</t>
  </si>
  <si>
    <t>Гранты на развитие семейных животноводческих ферм</t>
  </si>
  <si>
    <t>14 Б 00 R543Е</t>
  </si>
  <si>
    <t>Гранты сельскохозяйственным потребительским кооперативам на развитие материально-технической базы</t>
  </si>
  <si>
    <t>14 Б 00 R543Ж</t>
  </si>
  <si>
    <t>2 Подпрограмма "Обеспечение общих условий функционирования отраслей агропромышленного комплекса"</t>
  </si>
  <si>
    <r>
      <t xml:space="preserve">Расходы на проведение противоэпизоотических мероприятий, диагностических исследований инфекционных и инвазионных заболеваний животных, вынужденной и профилактической дезинфекции, дератизации, дезинсекции на территории края </t>
    </r>
    <r>
      <rPr>
        <b/>
        <sz val="11"/>
        <color rgb="FF996633"/>
        <rFont val="Times New Roman"/>
        <family val="1"/>
        <charset val="204"/>
      </rPr>
      <t>(ветслужба)</t>
    </r>
  </si>
  <si>
    <t>14 В 00 22080</t>
  </si>
  <si>
    <r>
      <t xml:space="preserve">Расходы на закупку мобильных вагончиков, мебели медицинской и офисной, специализированного оборудования, приборов, инвентаря и бытовой техники для оснащения мобильных вагончиков </t>
    </r>
    <r>
      <rPr>
        <b/>
        <sz val="12"/>
        <color rgb="FF996633"/>
        <rFont val="Times New Roman"/>
        <family val="1"/>
        <charset val="204"/>
      </rPr>
      <t>(ветслужба)</t>
    </r>
  </si>
  <si>
    <t>14 В 00 24040</t>
  </si>
  <si>
    <r>
      <t>Субвенции бюджетам муниципальных районов и городских округов на выполнение отдельных государственных полномочий по организации проведения мероприятий по отлову и содержанию безнадзорных животных</t>
    </r>
    <r>
      <rPr>
        <b/>
        <sz val="11"/>
        <color rgb="FF996633"/>
        <rFont val="Times New Roman"/>
        <family val="1"/>
        <charset val="204"/>
      </rPr>
      <t xml:space="preserve"> (ветслужба)</t>
    </r>
  </si>
  <si>
    <t>14 В 00 75180</t>
  </si>
  <si>
    <t>3 Подпрограмма "Стимулирование инвестиционной деятельности в агропромышленном комплексе"</t>
  </si>
  <si>
    <t>Субсидии на возмещение затрат на уплату процентов по заключенному с 1 января 2018 года мировому соглашению</t>
  </si>
  <si>
    <t>14 Г 00 22790</t>
  </si>
  <si>
    <t xml:space="preserve">Субсидии на возмещение части затрат на уплату процентов по кредитам, полученным на срок до 10 лет </t>
  </si>
  <si>
    <t>14 Г 00 22820</t>
  </si>
  <si>
    <t>Субсидии на компенсацию части затрат на строительство объектов животноводства, используемых для содержания и (или) убоя крупного рогатого скота, для хранения кормов (силоса, сенажа), для переработки, утилизации отходов животноводства (биогазовые установки), для обработки, очистки сточных вод, животноводческих стоков (водоочистные сооружения), объектов для переработки сельскохозяйственной продукции, объектов овощеводства, используемых для производства и (или) хранения овощей и (или) картофеля</t>
  </si>
  <si>
    <t>14 Г 00 22830</t>
  </si>
  <si>
    <t>Субсидии на возмещение части прямых понесенных затрат на создание объектов агропромышленного комплекса, на приобретение племенного материала, специализированного и технологического оборудования, сельскохозяйственной техники, автомобильного транспорта, на подключение (технологическое присоединение) к сетям инженерно-технического обеспечения в рамках реализации приоритетных инвестиционных проектов 
в агропромышленном комплексе</t>
  </si>
  <si>
    <t>14 Г 00 22860</t>
  </si>
  <si>
    <t>Субсидии на компенсацию части затрат на разработку проектной документации и строительство учебно-опытных животноводческих комплексов  молочного направления</t>
  </si>
  <si>
    <t>14 Г 00 22350</t>
  </si>
  <si>
    <t>Субсидии на возмещение части затрат на уплату процентов по  кредитным договорам (договорам займа), заключенным с 1 января 2017 года на срок от 2 до 15 лет</t>
  </si>
  <si>
    <t>14 Г 00 22890</t>
  </si>
  <si>
    <t>Субсидии на возмещение части затрат на уплату процентов по инвестиционным кредитам (займам), полученным на срок до 8 лет, до 10 лет и до 15 лет</t>
  </si>
  <si>
    <t>14 Г 00 23110</t>
  </si>
  <si>
    <t>Субсидии на возмещение части затрат на уплату процентов по инвестиционным кредитам (займам) в агропромышленном комплексе</t>
  </si>
  <si>
    <t>14 Г 00 R4330</t>
  </si>
  <si>
    <t>Субсидии на возмещение части затрат на уплату процентов по инвестиционным кредитам (займам), полученным на строительство, реконструкцию и модернизацию животноводческих комплексов для содержания свиней на срок до 8 лет, а также инвестиционным кредитам (займам), полученным на строительство, реконструкцию и модернизацию животноводческих комплексов (ферм) для содержания крупного рогатого скота на срок до 15 лет</t>
  </si>
  <si>
    <t>14 Г 00 23100</t>
  </si>
  <si>
    <t>Субсидии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</si>
  <si>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14 Г 00 R5260</t>
  </si>
  <si>
    <t>4 Подпрограмма "Техническая и технологическая модернизация"</t>
  </si>
  <si>
    <t>Субсидии на компенсацию части затрат, связанных с оплатой первоначального (авансового) лизингового взноса, произведенного с 1 января 2018 года по заключенным договорам лизинга (сублизинга) техники и оборудования</t>
  </si>
  <si>
    <t>14 4 00 22310</t>
  </si>
  <si>
    <t>Расходы на приобретение изделий автомобильной промышленности, тракторов, сельскохозяйственных машин и племенных сельскохозяйственных животных для передачи в федеральную собственность для нужд учреждений системы исполнения наказаний</t>
  </si>
  <si>
    <t>14 4 00 22330</t>
  </si>
  <si>
    <t>Субсидии на компенсацию части затрат, связанных с проведением капитального ремонта тракторов и (или) их агрегатов</t>
  </si>
  <si>
    <t>14 4 00 22360</t>
  </si>
  <si>
    <t>Субсидии на компенсацию части затрат, связанных с оплатой первоначального (авансового) лизингового взноса и  очередных лизинговых платежей</t>
  </si>
  <si>
    <t>14 4 00 22800</t>
  </si>
  <si>
    <t>Субсидии на компенсацию части затрат на реализацию мероприятий, направленных на увеличение уровня напряжения в точке присоединения энергопринимающих устройств</t>
  </si>
  <si>
    <t>Субсидии на компенсацию части затрат, связанных с приобретением машин и оборудования для пищевой, перерабатывающей промышленности, модульных объектов,  медицинской техники, оборудования лабораторного для анализа молока, оборудования лабораторного для иммуногенетических и молекулярнгенетических исследований, оборудования для содержания птицы яичного направления</t>
  </si>
  <si>
    <t>14 4 00 24510</t>
  </si>
  <si>
    <t>Субсидии на компенсацию части затрат, связанных с приобретением новых самоходных зерноуборочных и (или) самоходных кормоуборочных комбайнов, и (или) зерновых сушилок, и (или) новых посевных комплексов</t>
  </si>
  <si>
    <t>14 4 00 24500</t>
  </si>
  <si>
    <t>5 Подпрограмма "Развитие мелиорации земель сельскохозяйственного назначения"</t>
  </si>
  <si>
    <t>Субсидии на возмещение части затрат на проведение культуртехнических мероприятий</t>
  </si>
  <si>
    <t>14 А 00 24180</t>
  </si>
  <si>
    <t>Субсидии на возмещение части фактически осуществленных затрат в рамках гидромелиоративных мероприятий по строительству оросительных (осушительных) систем общего и (или) индивидуального пользования и (или) отдельно расположенных гидротехнических сооружений</t>
  </si>
  <si>
    <t>14 А 00 R5680</t>
  </si>
  <si>
    <t>6 Подпрограмма "Кадровое обеспечение агропромышленного комплекса"</t>
  </si>
  <si>
    <t>Социальная выплата рабочим, служащим сельскохозяйственных товаропроизводителей, вновь созданных сельскохозяйственных товаропроизводителей на компенсацию затрат, связанных с получением высшего образования по очно-заочной, заочной форме обучения</t>
  </si>
  <si>
    <t>14 6 00 22510</t>
  </si>
  <si>
    <t>Оплата услуг по проведению лекций, семинаров,  дополнительного профессионального образования рабочих, служащих сельскохозяйственных товаропроизводителей, вновь созданных сельскохозяйственных товаропроизводителей и организаций агропромышленного комплекса организациям, осуществляющим образовательную деятельность по дополнительным профессиональным программам</t>
  </si>
  <si>
    <t>14 6 00 22520</t>
  </si>
  <si>
    <t>Социальные выплаты на обустройство молодым специалистам, молодым рабочим</t>
  </si>
  <si>
    <t>14 6 00 22550</t>
  </si>
  <si>
    <t>Субсидии сельскохозяйственным товаропроизводителям, вновь созданным сельскохозяйственным товаропроизводителям на компенсацию части затрат, связанных с выплатой заработной платы молодому специалисту</t>
  </si>
  <si>
    <t>14 6 00 22560</t>
  </si>
  <si>
    <t>Субсидии на компенсацию части затрат, связанных с дополнительным профессиональным образованием по программам повышения квалификации работников в организациях, осуществляющих образовательную деятельность по дополнительным профессиональным программам, расположенных на территории Российской Федерации</t>
  </si>
  <si>
    <t>14 6 00 22580</t>
  </si>
  <si>
    <t>Субсидии базовым хозяйствам на компенсацию затрат, связанных  с доплатой работнику базового хозяйства, осуществляющему руководство производственной практики студента</t>
  </si>
  <si>
    <t>14 6 00 23000</t>
  </si>
  <si>
    <t>14 6 00 23010</t>
  </si>
  <si>
    <t>Социальные выплаты на обустройство гражданам, изъявившим желание переехать на постоянное место жительства в сельскую местность и заключившим трудовой договор с сельскохозяйственным товаропроизводителем, вновь созданным сельскохозяйственным товаропроизводителем</t>
  </si>
  <si>
    <t>14 6 00 24640</t>
  </si>
  <si>
    <t>14 6 00 22570</t>
  </si>
  <si>
    <t>7 Подпрограмма "Устойчивое развитие сельских территорий"</t>
  </si>
  <si>
    <t>Субсидии организациям АПК на возмещение части затрат на строительство жилья в сельской местности, предоставляемого по договорам найма жилого помещения гражданам, проживающим и работающим на селе либо изъявившим желание переехать на постоянное место жительства в сельскую местность и работать там</t>
  </si>
  <si>
    <t>14 7 00 22620</t>
  </si>
  <si>
    <t xml:space="preserve">Субсидии бюджетам муниципальных образований на предоставление социальных выплат гражданам, проживающим и работающим в сельской местности и являющимся участниками муниципальных программ (подпрограмм муниципальных программ), в том числе молодым семьям и молодым специалистам, проживающим и работающим на селе либо изъявившим желание переехать на постоянное место жительства в сельскую местность и работать там и являющимся участниками муниципальных программ (подпрограмм муниципальных программ), на строительство или приобретение жилья в сельской местности </t>
  </si>
  <si>
    <t>14 7 00 74530</t>
  </si>
  <si>
    <t>Улучшение жилищных условий граждан, проживающих в сельской местности, в том числе молодых семей и молодых специалистов</t>
  </si>
  <si>
    <t>Социальные выплаты на строительство (приобретение) жилья молодым семьям и молодым специалистам, проживающим и работающим на селе либо изъявившим желание переехать на постоянное место жительства в сельскую местность и работать там</t>
  </si>
  <si>
    <t>Социальные выплаты гражданам, постоянно проживающим и работающим в государственных учреждениях ветеринарии края в сельской местности или в городах Крайнего Севера и приравненных к ним местностях, на строительство (приобретение) жилья</t>
  </si>
  <si>
    <t>Иные межбюджетные трансферты бюджетам муниципальных районов Красноярского края, реализующих муниципальные программы, направленные на развитие сельских территорий</t>
  </si>
  <si>
    <t>14 7 00 74110</t>
  </si>
  <si>
    <t>8 Подпрограмма "Поддержка садоводства, огородничества и дачного хозяйства"</t>
  </si>
  <si>
    <t>Гранты некоммерческим объединениям на реализацию программ развития инфраструктуры территорий некоммерческих объединений</t>
  </si>
  <si>
    <t>14 Д 00 24400</t>
  </si>
  <si>
    <t xml:space="preserve">Гранты некоммерческим объединениям на приобретение оборудования, строительных материалов и (или) изделий для проведения работ по строительству и (или) реконструкции и (или) ремонту дорог и (или) объектов водоснабжения и (или) электросетевого хозяйства в пределах соответствующего  некоммерческого объединения </t>
  </si>
  <si>
    <t>14 Д 00 24420</t>
  </si>
  <si>
    <t>Субсидии бюджетам муниципальных образований края на строительство и (или) реконструкцию, и (или) ремонт  объектов электроснабжения, водоснабжения, находящихся в собственности муниципальных образований, для обеспечения подключения некоммерческих объединений к источникам электроснабжения, водоснабжения</t>
  </si>
  <si>
    <t>14 Д 00 75750</t>
  </si>
  <si>
    <t>9 Подпрограмма "Обеспечение реализации Государственной программы"</t>
  </si>
  <si>
    <t>Руководство и управление в сфере установленных функций органов государственной власти, в том числе:</t>
  </si>
  <si>
    <t>министерство сельского хозяйства и торговли (грбс - 121)</t>
  </si>
  <si>
    <t>14 8 00 00210</t>
  </si>
  <si>
    <t>служба ветнадзора (грбс-120)</t>
  </si>
  <si>
    <t>служба гостехнадзора (грбс - 069)</t>
  </si>
  <si>
    <t>Обеспечение деятельности (оказание услуг) подведомственных учреждений, в том числе:</t>
  </si>
  <si>
    <t>Подведомственное учреждение (Центр ДИТО МСХ и ГТН (гостехнадзор))</t>
  </si>
  <si>
    <t>14 8 00 00610</t>
  </si>
  <si>
    <r>
      <rPr>
        <sz val="12"/>
        <rFont val="Times New Roman"/>
        <family val="1"/>
        <charset val="204"/>
      </rPr>
      <t>ветеринарная сеть</t>
    </r>
    <r>
      <rPr>
        <sz val="11"/>
        <rFont val="Times New Roman"/>
        <family val="1"/>
        <charset val="204"/>
      </rPr>
      <t xml:space="preserve"> (ветслужба)</t>
    </r>
  </si>
  <si>
    <r>
      <t>за счет приносящей доход предпринимательской  деятельности</t>
    </r>
    <r>
      <rPr>
        <sz val="11"/>
        <rFont val="Times New Roman"/>
        <family val="1"/>
        <charset val="204"/>
      </rPr>
      <t xml:space="preserve"> (ветслужба)</t>
    </r>
  </si>
  <si>
    <t>14 8 00 08100</t>
  </si>
  <si>
    <r>
      <t>за счет доходов от сдачи в аренду имущества</t>
    </r>
    <r>
      <rPr>
        <sz val="11"/>
        <rFont val="Times New Roman"/>
        <family val="1"/>
        <charset val="204"/>
      </rPr>
      <t xml:space="preserve"> (ветслужба)</t>
    </r>
  </si>
  <si>
    <t>14 8 00 07200</t>
  </si>
  <si>
    <t>Расходы на закупку компьютерного программного обеспечения и услуг по его поддержке и адаптации, электронно-вычислительной техники, оргтехники, сетевого и серверного оборудования</t>
  </si>
  <si>
    <t>14 8 00 22710</t>
  </si>
  <si>
    <t>Расходы на организацию, проведение и участие в краевых, межрегиональных (зональных) и российских конкурсах, выставках, совещаниях и соревнованиях в агропромышленном комплексе</t>
  </si>
  <si>
    <t>14 8 00 22730</t>
  </si>
  <si>
    <t>Расходы на закупку услуг по изданию информационной литературы, производству и размещению информационной полиграфической продукции, освещению в средствах массовой информации состояния и развития агропромышленного комплекса края</t>
  </si>
  <si>
    <t>14 8 00 22740</t>
  </si>
  <si>
    <t>Расходы на закупку консультационных услуг</t>
  </si>
  <si>
    <t>14 8 00 22770</t>
  </si>
  <si>
    <t>Субвенции бюджетам муниципальных образований на выполнение отдельных государственных полномочий по решению вопросов поддержки с/х производства</t>
  </si>
  <si>
    <t>14 8 00 75170</t>
  </si>
  <si>
    <t xml:space="preserve">Субвенция бюджету Эвенкийского муниципального района на осуществление органами местного самоуправления отдельных государственных полномочий по лицензированию розничной продажи алкогольной продукции (в соответствии с Законом края от 7 февраля 2008 года N 4-1254) </t>
  </si>
  <si>
    <t>14 8 00 75120</t>
  </si>
  <si>
    <t>Начислено, но не перечислено получателям</t>
  </si>
  <si>
    <t>Остаток  средств бюджета после начисления</t>
  </si>
  <si>
    <t>14 Б 00 24390</t>
  </si>
  <si>
    <t>Гранты «Агростартап» крестьянским (фермерским) хозяйствам</t>
  </si>
  <si>
    <t>14 Б I7 54801</t>
  </si>
  <si>
    <t>Субсидии сельскохозяйственным потребительским кооперативам на возмещение части затрат, понесенных в текущем финансовом году</t>
  </si>
  <si>
    <t>14 Б I7 54802</t>
  </si>
  <si>
    <t>Субсидии центру компетенций в сфере сельскохозяйственной кооперации и поддержки фермеров на софинансирование затрат, связанных с осуществлением текущей деятельности</t>
  </si>
  <si>
    <t>14 Б I7 54803</t>
  </si>
  <si>
    <t>14 4 00 24520</t>
  </si>
  <si>
    <t>Субсидии базовым хозяйствам на компенсацию затрат, связанных  с выплатой заработной платы  студентам, в случае его трудоустройства по срочному трудовому договору в период прохождения производственной и (или) преддипломной практики</t>
  </si>
  <si>
    <r>
      <t xml:space="preserve">Гранты общеобразовательным организациям для реализации сетевых программ в области агротехнического образования  </t>
    </r>
    <r>
      <rPr>
        <sz val="12"/>
        <color theme="3" tint="0.39997558519241921"/>
        <rFont val="Times New Roman"/>
        <family val="1"/>
        <charset val="204"/>
      </rPr>
      <t>(минобразования края)</t>
    </r>
  </si>
  <si>
    <t>14 6 00 24670</t>
  </si>
  <si>
    <r>
      <t>Субсидии на цели, не связанные с финансовым обеспечением выполнения государственного задания на оказание государственных услуг (выполнение работ), профессиональным образовательным организациям, осуществляющим подготовку кадров по укрупненным группам профессий и специальностей «Сельское хозяйство и сельскохозяйственные науки», «Промышленная экология и биотехнологии», для приобретения минеральных удобрений, средств химической защиты растений, элитных семян, племенных телок и (или) нетелей молочного направления продуктивности, оленей, изделий автомобильной промышленности, тракторов, сельскохозяйственных машин и оборудования, оборудования технологического для легкой и пищевой промышленности,  учебного и лабораторного оборудования, программного обеспечения, зданий, модульных объектов в целях укрепления их материально-технической базы</t>
    </r>
    <r>
      <rPr>
        <sz val="12"/>
        <color rgb="FF008080"/>
        <rFont val="Times New Roman"/>
        <family val="1"/>
        <charset val="204"/>
      </rPr>
      <t xml:space="preserve"> (минобразования края)</t>
    </r>
  </si>
  <si>
    <t>14 7 00 R5671</t>
  </si>
  <si>
    <t>14 7 00 22610</t>
  </si>
  <si>
    <t>14 7 00 22650</t>
  </si>
  <si>
    <t>Субсидии на оказание поддержки производства продукции животноводства в районах Крайнего Севера</t>
  </si>
  <si>
    <t>Субсидии на возмещение части затрат а проведение некорневой подкормки минеральными азотными удобрениями повевов озимой и яровой пшеницы</t>
  </si>
  <si>
    <t xml:space="preserve">Субсидии на  компенсацию части затрат на содержание племенного маточного поголовья с/х животных, племенных быков-производителей  </t>
  </si>
  <si>
    <t>Субсидии на компенсацию части затрат, связанных с приобретением новых тракторов и (или) новых самоходных зерноуборочных, и (или) самоходных кормоуборочных комбайнов, и (или) зерновых сушилок, и (или) новых посевных комплексов</t>
  </si>
  <si>
    <t>14 4 00 24530</t>
  </si>
  <si>
    <t>Социальная выплата рабочим, служащим сельскохозяйственных товаропроизводителей, вновь созданных сельскохозяйственных товаропроизводителей, федеральных государственных бюджетных учреждений на компенсацию затрат, связанных с получением высшего образования по очно-заочной, заочной форме обучения</t>
  </si>
  <si>
    <t>14 6 00 24680</t>
  </si>
  <si>
    <t>о финансировании из краевого бюджета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 в  2019 году</t>
  </si>
  <si>
    <t>14 Б 00 24450</t>
  </si>
  <si>
    <t>14 Б 00 24460</t>
  </si>
  <si>
    <t>по состоянию на 01.11.2019</t>
  </si>
  <si>
    <t>Перечислено получателям на 01.11.2019</t>
  </si>
  <si>
    <t>Предусмотрено</t>
  </si>
  <si>
    <t>Перечислено</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</si>
</sst>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000000"/>
    <numFmt numFmtId="166" formatCode="?"/>
    <numFmt numFmtId="167" formatCode="#,##0.000"/>
    <numFmt numFmtId="168" formatCode="_-* #,##0.00_р_._-;\-* #,##0.00_р_._-;_-* &quot;-&quot;??_р_._-;_-@_-"/>
  </numFmts>
  <fonts count="23" x14ac:knownFonts="1">
    <font>
      <sz val="10"/>
      <name val="Arial Cyr"/>
      <charset val="204"/>
    </font>
    <font>
      <sz val="10"/>
      <name val="Arial Cyr"/>
      <charset val="204"/>
    </font>
    <font>
      <b/>
      <sz val="12"/>
      <name val="Times New Roman"/>
      <family val="1"/>
      <charset val="204"/>
    </font>
    <font>
      <sz val="12"/>
      <name val="Times New Roman"/>
      <family val="1"/>
      <charset val="204"/>
    </font>
    <font>
      <sz val="10"/>
      <name val="Times New Roman"/>
      <family val="1"/>
      <charset val="204"/>
    </font>
    <font>
      <sz val="11"/>
      <name val="Times New Roman"/>
      <family val="1"/>
      <charset val="204"/>
    </font>
    <font>
      <b/>
      <i/>
      <sz val="12"/>
      <color indexed="10"/>
      <name val="Times New Roman"/>
      <family val="1"/>
      <charset val="204"/>
    </font>
    <font>
      <b/>
      <sz val="11"/>
      <name val="Times New Roman"/>
      <family val="1"/>
      <charset val="204"/>
    </font>
    <font>
      <b/>
      <sz val="12"/>
      <color rgb="FFFF0000"/>
      <name val="Times New Roman"/>
      <family val="1"/>
      <charset val="204"/>
    </font>
    <font>
      <b/>
      <i/>
      <sz val="12"/>
      <color rgb="FF0070C0"/>
      <name val="Times New Roman"/>
      <family val="1"/>
      <charset val="204"/>
    </font>
    <font>
      <b/>
      <sz val="12"/>
      <color rgb="FF0070C0"/>
      <name val="Times New Roman"/>
      <family val="1"/>
      <charset val="204"/>
    </font>
    <font>
      <b/>
      <i/>
      <sz val="11"/>
      <color rgb="FF0070C0"/>
      <name val="Times New Roman"/>
      <family val="1"/>
      <charset val="204"/>
    </font>
    <font>
      <b/>
      <i/>
      <sz val="12"/>
      <name val="Times New Roman"/>
      <family val="1"/>
      <charset val="204"/>
    </font>
    <font>
      <i/>
      <sz val="12"/>
      <color rgb="FF0070C0"/>
      <name val="Times New Roman"/>
      <family val="1"/>
      <charset val="204"/>
    </font>
    <font>
      <sz val="12"/>
      <color rgb="FF0070C0"/>
      <name val="Times New Roman"/>
      <family val="1"/>
      <charset val="204"/>
    </font>
    <font>
      <b/>
      <i/>
      <sz val="12"/>
      <color rgb="FFFF0000"/>
      <name val="Times New Roman"/>
      <family val="1"/>
      <charset val="204"/>
    </font>
    <font>
      <b/>
      <sz val="11"/>
      <color rgb="FF996633"/>
      <name val="Times New Roman"/>
      <family val="1"/>
      <charset val="204"/>
    </font>
    <font>
      <b/>
      <sz val="12"/>
      <color rgb="FF996633"/>
      <name val="Times New Roman"/>
      <family val="1"/>
      <charset val="204"/>
    </font>
    <font>
      <sz val="12"/>
      <color indexed="8"/>
      <name val="Times New Roman"/>
      <family val="1"/>
      <charset val="204"/>
    </font>
    <font>
      <sz val="12"/>
      <color rgb="FF008080"/>
      <name val="Times New Roman"/>
      <family val="1"/>
      <charset val="204"/>
    </font>
    <font>
      <i/>
      <sz val="12"/>
      <name val="Times New Roman"/>
      <family val="1"/>
      <charset val="204"/>
    </font>
    <font>
      <i/>
      <sz val="11"/>
      <name val="Times New Roman"/>
      <family val="1"/>
      <charset val="204"/>
    </font>
    <font>
      <sz val="12"/>
      <color theme="3" tint="0.39997558519241921"/>
      <name val="Times New Roman"/>
      <family val="1"/>
      <charset val="204"/>
    </font>
  </fonts>
  <fills count="6">
    <fill>
      <patternFill patternType="none"/>
    </fill>
    <fill>
      <patternFill patternType="gray125"/>
    </fill>
    <fill>
      <patternFill patternType="solid">
        <fgColor rgb="FFFFC000"/>
        <bgColor indexed="64"/>
      </patternFill>
    </fill>
    <fill>
      <patternFill patternType="solid">
        <fgColor theme="4" tint="0.79998168889431442"/>
        <bgColor indexed="64"/>
      </patternFill>
    </fill>
    <fill>
      <patternFill patternType="solid">
        <fgColor theme="0"/>
        <bgColor indexed="64"/>
      </patternFill>
    </fill>
    <fill>
      <patternFill patternType="solid">
        <fgColor indexed="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1" fillId="0" borderId="0"/>
    <xf numFmtId="168" fontId="1" fillId="0" borderId="0" applyFont="0" applyFill="0" applyBorder="0" applyAlignment="0" applyProtection="0"/>
  </cellStyleXfs>
  <cellXfs count="127">
    <xf numFmtId="0" fontId="0" fillId="0" borderId="0" xfId="0"/>
    <xf numFmtId="0" fontId="3" fillId="0" borderId="0" xfId="0" applyFont="1" applyAlignment="1">
      <alignment vertical="top"/>
    </xf>
    <xf numFmtId="0" fontId="3" fillId="0" borderId="0" xfId="0" applyFont="1" applyFill="1" applyBorder="1" applyAlignment="1">
      <alignment horizontal="center" vertical="top" wrapText="1"/>
    </xf>
    <xf numFmtId="0" fontId="3" fillId="0" borderId="0" xfId="0" applyFont="1" applyFill="1" applyBorder="1" applyAlignment="1">
      <alignment horizontal="center" wrapText="1"/>
    </xf>
    <xf numFmtId="164" fontId="4" fillId="0" borderId="0" xfId="0" applyNumberFormat="1" applyFont="1" applyFill="1" applyBorder="1" applyAlignment="1">
      <alignment horizontal="center" vertical="top" wrapText="1"/>
    </xf>
    <xf numFmtId="0" fontId="3" fillId="0" borderId="0" xfId="0" applyFont="1" applyAlignment="1">
      <alignment horizontal="center" vertical="center"/>
    </xf>
    <xf numFmtId="165"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top" wrapText="1"/>
    </xf>
    <xf numFmtId="0" fontId="3" fillId="0" borderId="1" xfId="0" applyFont="1" applyFill="1" applyBorder="1" applyAlignment="1">
      <alignment horizontal="center" wrapText="1"/>
    </xf>
    <xf numFmtId="0" fontId="6" fillId="2" borderId="1" xfId="0" applyFont="1" applyFill="1" applyBorder="1" applyAlignment="1">
      <alignment horizontal="left" vertical="top" wrapText="1"/>
    </xf>
    <xf numFmtId="0" fontId="6" fillId="2" borderId="1" xfId="0" applyFont="1" applyFill="1" applyBorder="1" applyAlignment="1">
      <alignment horizontal="center" wrapText="1"/>
    </xf>
    <xf numFmtId="4" fontId="7" fillId="2" borderId="1" xfId="0" applyNumberFormat="1" applyFont="1" applyFill="1" applyBorder="1" applyAlignment="1">
      <alignment horizontal="right" wrapText="1"/>
    </xf>
    <xf numFmtId="0" fontId="2" fillId="0" borderId="0" xfId="0" applyFont="1" applyFill="1" applyAlignment="1">
      <alignment vertical="top"/>
    </xf>
    <xf numFmtId="0" fontId="9" fillId="0" borderId="1" xfId="0" applyFont="1" applyFill="1" applyBorder="1" applyAlignment="1">
      <alignment horizontal="left" vertical="top" wrapText="1" indent="2"/>
    </xf>
    <xf numFmtId="49" fontId="10" fillId="0" borderId="1" xfId="0" applyNumberFormat="1" applyFont="1" applyFill="1" applyBorder="1" applyAlignment="1">
      <alignment horizontal="center"/>
    </xf>
    <xf numFmtId="4" fontId="11" fillId="0" borderId="1" xfId="0" applyNumberFormat="1" applyFont="1" applyFill="1" applyBorder="1" applyAlignment="1">
      <alignment horizontal="right" wrapText="1"/>
    </xf>
    <xf numFmtId="0" fontId="12" fillId="0" borderId="0" xfId="0" applyFont="1" applyFill="1" applyAlignment="1">
      <alignment vertical="top"/>
    </xf>
    <xf numFmtId="0" fontId="6" fillId="3" borderId="1" xfId="0" applyFont="1" applyFill="1" applyBorder="1" applyAlignment="1">
      <alignment horizontal="left" vertical="top" wrapText="1"/>
    </xf>
    <xf numFmtId="0" fontId="13" fillId="0" borderId="1" xfId="0" applyFont="1" applyFill="1" applyBorder="1" applyAlignment="1">
      <alignment horizontal="left" vertical="top" wrapText="1" indent="2"/>
    </xf>
    <xf numFmtId="0" fontId="6" fillId="3" borderId="1" xfId="0" applyFont="1" applyFill="1" applyBorder="1" applyAlignment="1">
      <alignment horizontal="center" wrapText="1"/>
    </xf>
    <xf numFmtId="4" fontId="7" fillId="3" borderId="1" xfId="0" applyNumberFormat="1" applyFont="1" applyFill="1" applyBorder="1" applyAlignment="1">
      <alignment horizontal="right" wrapText="1"/>
    </xf>
    <xf numFmtId="0" fontId="2" fillId="3" borderId="0" xfId="0" applyFont="1" applyFill="1" applyAlignment="1">
      <alignment vertical="top"/>
    </xf>
    <xf numFmtId="0" fontId="13" fillId="0" borderId="1" xfId="0" applyFont="1" applyFill="1" applyBorder="1" applyAlignment="1">
      <alignment horizontal="center" wrapText="1"/>
    </xf>
    <xf numFmtId="0" fontId="8" fillId="0" borderId="1" xfId="0" applyFont="1" applyFill="1" applyBorder="1" applyAlignment="1">
      <alignment horizontal="left" vertical="top" wrapText="1"/>
    </xf>
    <xf numFmtId="49" fontId="3" fillId="4" borderId="1" xfId="0" applyNumberFormat="1" applyFont="1" applyFill="1" applyBorder="1" applyAlignment="1">
      <alignment horizontal="center"/>
    </xf>
    <xf numFmtId="0" fontId="8" fillId="0" borderId="0" xfId="0" applyFont="1" applyAlignment="1">
      <alignment vertical="top"/>
    </xf>
    <xf numFmtId="49" fontId="14" fillId="0" borderId="1" xfId="0" applyNumberFormat="1" applyFont="1" applyFill="1" applyBorder="1" applyAlignment="1">
      <alignment horizontal="center"/>
    </xf>
    <xf numFmtId="0" fontId="15" fillId="0" borderId="0" xfId="0" applyFont="1" applyAlignment="1">
      <alignment vertical="top"/>
    </xf>
    <xf numFmtId="166" fontId="3" fillId="4" borderId="1" xfId="0" applyNumberFormat="1" applyFont="1" applyFill="1" applyBorder="1" applyAlignment="1" applyProtection="1">
      <alignment horizontal="left" vertical="center" wrapText="1"/>
    </xf>
    <xf numFmtId="49" fontId="3" fillId="0" borderId="1" xfId="0" applyNumberFormat="1" applyFont="1" applyFill="1" applyBorder="1" applyAlignment="1">
      <alignment horizontal="center"/>
    </xf>
    <xf numFmtId="0" fontId="3" fillId="0" borderId="1" xfId="0" applyNumberFormat="1" applyFont="1" applyFill="1" applyBorder="1" applyAlignment="1">
      <alignment horizontal="center"/>
    </xf>
    <xf numFmtId="0" fontId="3" fillId="0" borderId="1" xfId="0" applyNumberFormat="1" applyFont="1" applyFill="1" applyBorder="1" applyAlignment="1">
      <alignment horizontal="left" vertical="top" wrapText="1"/>
    </xf>
    <xf numFmtId="49" fontId="3" fillId="4" borderId="1" xfId="0" applyNumberFormat="1" applyFont="1" applyFill="1" applyBorder="1" applyAlignment="1">
      <alignment horizontal="left" vertical="top" wrapText="1"/>
    </xf>
    <xf numFmtId="0" fontId="3" fillId="4" borderId="1" xfId="0" applyNumberFormat="1" applyFont="1" applyFill="1" applyBorder="1" applyAlignment="1">
      <alignment horizontal="left" vertical="top" wrapText="1"/>
    </xf>
    <xf numFmtId="49" fontId="3" fillId="0" borderId="4" xfId="0" applyNumberFormat="1" applyFont="1" applyFill="1" applyBorder="1" applyAlignment="1">
      <alignment horizontal="left" vertical="top" wrapText="1"/>
    </xf>
    <xf numFmtId="49" fontId="3" fillId="0" borderId="4" xfId="0" applyNumberFormat="1" applyFont="1" applyFill="1" applyBorder="1" applyAlignment="1">
      <alignment horizontal="center"/>
    </xf>
    <xf numFmtId="49" fontId="3" fillId="0" borderId="1" xfId="0" applyNumberFormat="1" applyFont="1" applyFill="1" applyBorder="1" applyAlignment="1">
      <alignment horizontal="left" vertical="top" wrapText="1"/>
    </xf>
    <xf numFmtId="49" fontId="3" fillId="4" borderId="2" xfId="0" applyNumberFormat="1" applyFont="1" applyFill="1" applyBorder="1" applyAlignment="1">
      <alignment horizontal="left" vertical="top" wrapText="1"/>
    </xf>
    <xf numFmtId="49" fontId="3" fillId="0" borderId="2" xfId="0" applyNumberFormat="1" applyFont="1" applyFill="1" applyBorder="1" applyAlignment="1">
      <alignment horizontal="center"/>
    </xf>
    <xf numFmtId="0" fontId="3" fillId="0" borderId="2" xfId="0" applyNumberFormat="1" applyFont="1" applyFill="1" applyBorder="1" applyAlignment="1">
      <alignment horizontal="center"/>
    </xf>
    <xf numFmtId="0" fontId="3" fillId="4" borderId="2" xfId="0" applyFont="1" applyFill="1" applyBorder="1" applyAlignment="1">
      <alignment horizontal="left" vertical="top" wrapText="1"/>
    </xf>
    <xf numFmtId="0" fontId="8" fillId="0" borderId="1" xfId="0" applyNumberFormat="1" applyFont="1" applyFill="1" applyBorder="1" applyAlignment="1">
      <alignment horizontal="right"/>
    </xf>
    <xf numFmtId="0" fontId="8" fillId="0" borderId="2" xfId="0" applyNumberFormat="1" applyFont="1" applyFill="1" applyBorder="1" applyAlignment="1">
      <alignment horizontal="right"/>
    </xf>
    <xf numFmtId="0" fontId="3" fillId="0" borderId="1" xfId="0" applyNumberFormat="1" applyFont="1" applyFill="1" applyBorder="1" applyAlignment="1">
      <alignment horizontal="right"/>
    </xf>
    <xf numFmtId="0" fontId="3" fillId="0" borderId="1" xfId="0" applyFont="1" applyFill="1" applyBorder="1" applyAlignment="1">
      <alignment horizontal="left" vertical="top" wrapText="1"/>
    </xf>
    <xf numFmtId="0" fontId="3" fillId="0" borderId="2" xfId="0" applyNumberFormat="1" applyFont="1" applyFill="1" applyBorder="1" applyAlignment="1">
      <alignment horizontal="right"/>
    </xf>
    <xf numFmtId="0" fontId="3" fillId="0" borderId="2" xfId="0" applyFont="1" applyFill="1" applyBorder="1" applyAlignment="1">
      <alignment horizontal="left" vertical="top" wrapText="1"/>
    </xf>
    <xf numFmtId="0" fontId="3" fillId="0" borderId="3" xfId="0" applyNumberFormat="1" applyFont="1" applyFill="1" applyBorder="1" applyAlignment="1">
      <alignment horizontal="left" vertical="top" wrapText="1"/>
    </xf>
    <xf numFmtId="49" fontId="3" fillId="0" borderId="3" xfId="0" applyNumberFormat="1" applyFont="1" applyFill="1" applyBorder="1" applyAlignment="1">
      <alignment horizontal="center"/>
    </xf>
    <xf numFmtId="0" fontId="3" fillId="0" borderId="3" xfId="0" applyFont="1" applyFill="1" applyBorder="1" applyAlignment="1">
      <alignment horizontal="left" vertical="top" wrapText="1"/>
    </xf>
    <xf numFmtId="0" fontId="13" fillId="0" borderId="1" xfId="0" applyFont="1" applyFill="1" applyBorder="1" applyAlignment="1">
      <alignment horizontal="left" wrapText="1" indent="2"/>
    </xf>
    <xf numFmtId="0" fontId="3" fillId="0" borderId="2" xfId="0" applyFont="1" applyFill="1" applyBorder="1" applyAlignment="1">
      <alignment vertical="top" wrapText="1"/>
    </xf>
    <xf numFmtId="0" fontId="18" fillId="0" borderId="1" xfId="0" applyFont="1" applyFill="1" applyBorder="1" applyAlignment="1">
      <alignment horizontal="left" vertical="top" wrapText="1"/>
    </xf>
    <xf numFmtId="49" fontId="18" fillId="0" borderId="1" xfId="0" applyNumberFormat="1" applyFont="1" applyFill="1" applyBorder="1" applyAlignment="1">
      <alignment horizontal="center"/>
    </xf>
    <xf numFmtId="0" fontId="18" fillId="0" borderId="1" xfId="0" applyNumberFormat="1" applyFont="1" applyFill="1" applyBorder="1" applyAlignment="1">
      <alignment horizontal="right"/>
    </xf>
    <xf numFmtId="49" fontId="18" fillId="0" borderId="2" xfId="0" applyNumberFormat="1" applyFont="1" applyFill="1" applyBorder="1" applyAlignment="1">
      <alignment horizontal="center"/>
    </xf>
    <xf numFmtId="49" fontId="3" fillId="0" borderId="2" xfId="0" applyNumberFormat="1" applyFont="1" applyFill="1" applyBorder="1" applyAlignment="1">
      <alignment horizontal="left" vertical="top" wrapText="1"/>
    </xf>
    <xf numFmtId="0" fontId="3" fillId="0" borderId="2" xfId="0" applyNumberFormat="1" applyFont="1" applyFill="1" applyBorder="1" applyAlignment="1">
      <alignment horizontal="left" vertical="top" wrapText="1"/>
    </xf>
    <xf numFmtId="0" fontId="18" fillId="0" borderId="2" xfId="0" applyNumberFormat="1" applyFont="1" applyFill="1" applyBorder="1" applyAlignment="1">
      <alignment horizontal="right"/>
    </xf>
    <xf numFmtId="4" fontId="8" fillId="0" borderId="1" xfId="0" applyNumberFormat="1" applyFont="1" applyFill="1" applyBorder="1" applyAlignment="1">
      <alignment horizontal="right"/>
    </xf>
    <xf numFmtId="0" fontId="3" fillId="4" borderId="1" xfId="0" applyNumberFormat="1" applyFont="1" applyFill="1" applyBorder="1" applyAlignment="1">
      <alignment horizontal="right"/>
    </xf>
    <xf numFmtId="0" fontId="3" fillId="5" borderId="1" xfId="0" applyNumberFormat="1" applyFont="1" applyFill="1" applyBorder="1" applyAlignment="1">
      <alignment horizontal="right"/>
    </xf>
    <xf numFmtId="0" fontId="3" fillId="0" borderId="1" xfId="0" applyFont="1" applyFill="1" applyBorder="1" applyAlignment="1">
      <alignment vertical="top" wrapText="1"/>
    </xf>
    <xf numFmtId="0" fontId="20" fillId="0" borderId="1" xfId="0" applyFont="1" applyFill="1" applyBorder="1" applyAlignment="1">
      <alignment horizontal="left" vertical="top" wrapText="1"/>
    </xf>
    <xf numFmtId="49" fontId="20" fillId="0" borderId="1" xfId="0" applyNumberFormat="1" applyFont="1" applyFill="1" applyBorder="1" applyAlignment="1">
      <alignment horizontal="center"/>
    </xf>
    <xf numFmtId="0" fontId="21" fillId="0" borderId="1" xfId="0" applyNumberFormat="1" applyFont="1" applyFill="1" applyBorder="1" applyAlignment="1">
      <alignment horizontal="right"/>
    </xf>
    <xf numFmtId="0" fontId="20" fillId="0" borderId="0" xfId="0" applyFont="1" applyAlignment="1">
      <alignment vertical="top"/>
    </xf>
    <xf numFmtId="0" fontId="20" fillId="0" borderId="1" xfId="0" applyNumberFormat="1" applyFont="1" applyFill="1" applyBorder="1" applyAlignment="1">
      <alignment horizontal="right"/>
    </xf>
    <xf numFmtId="0" fontId="20" fillId="0" borderId="0" xfId="0" applyFont="1" applyFill="1" applyAlignment="1">
      <alignment vertical="top"/>
    </xf>
    <xf numFmtId="0" fontId="5" fillId="0" borderId="1" xfId="0" applyFont="1" applyFill="1" applyBorder="1" applyAlignment="1">
      <alignment horizontal="left" vertical="top" wrapText="1"/>
    </xf>
    <xf numFmtId="49" fontId="5" fillId="0" borderId="1" xfId="0" applyNumberFormat="1" applyFont="1" applyFill="1" applyBorder="1" applyAlignment="1">
      <alignment horizontal="center"/>
    </xf>
    <xf numFmtId="0" fontId="3" fillId="0" borderId="1" xfId="0" applyNumberFormat="1" applyFont="1" applyFill="1" applyBorder="1" applyAlignment="1">
      <alignment horizontal="center" vertical="center"/>
    </xf>
    <xf numFmtId="0" fontId="3" fillId="0" borderId="1" xfId="0" applyFont="1" applyFill="1" applyBorder="1" applyAlignment="1">
      <alignment horizontal="left" vertical="top"/>
    </xf>
    <xf numFmtId="0" fontId="3" fillId="0" borderId="0" xfId="0" applyFont="1" applyFill="1" applyAlignment="1">
      <alignment vertical="top" wrapText="1"/>
    </xf>
    <xf numFmtId="0" fontId="3" fillId="0" borderId="0" xfId="0" applyFont="1" applyFill="1" applyAlignment="1">
      <alignment horizontal="center" wrapText="1"/>
    </xf>
    <xf numFmtId="0" fontId="3" fillId="0" borderId="0" xfId="0" applyFont="1" applyFill="1" applyAlignment="1">
      <alignment horizontal="right" vertical="top" wrapText="1"/>
    </xf>
    <xf numFmtId="0" fontId="3" fillId="0" borderId="0" xfId="0" applyFont="1" applyFill="1" applyAlignment="1">
      <alignment horizontal="center"/>
    </xf>
    <xf numFmtId="3" fontId="3"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quotePrefix="1" applyNumberFormat="1" applyFont="1" applyFill="1" applyBorder="1" applyAlignment="1">
      <alignment horizontal="left" vertical="top" wrapText="1"/>
    </xf>
    <xf numFmtId="0" fontId="3" fillId="0" borderId="0" xfId="0" applyFont="1" applyFill="1" applyAlignment="1">
      <alignment vertical="top"/>
    </xf>
    <xf numFmtId="0" fontId="3" fillId="0" borderId="0" xfId="0" applyFont="1" applyFill="1" applyAlignment="1">
      <alignment horizontal="right" vertical="top"/>
    </xf>
    <xf numFmtId="4" fontId="3" fillId="0" borderId="1" xfId="0" applyNumberFormat="1" applyFont="1" applyFill="1" applyBorder="1" applyAlignment="1">
      <alignment horizontal="right" wrapText="1"/>
    </xf>
    <xf numFmtId="165" fontId="3" fillId="0" borderId="0" xfId="0" applyNumberFormat="1" applyFont="1" applyAlignment="1">
      <alignment horizontal="right" vertical="top"/>
    </xf>
    <xf numFmtId="165" fontId="3" fillId="0" borderId="0" xfId="0" applyNumberFormat="1" applyFont="1" applyAlignment="1">
      <alignment vertical="top"/>
    </xf>
    <xf numFmtId="4" fontId="8" fillId="2" borderId="1" xfId="0" applyNumberFormat="1" applyFont="1" applyFill="1" applyBorder="1" applyAlignment="1">
      <alignment horizontal="right" wrapText="1"/>
    </xf>
    <xf numFmtId="4" fontId="8" fillId="3" borderId="1" xfId="0" applyNumberFormat="1" applyFont="1" applyFill="1" applyBorder="1" applyAlignment="1">
      <alignment horizontal="right" wrapText="1"/>
    </xf>
    <xf numFmtId="4" fontId="8" fillId="0" borderId="1" xfId="0" applyNumberFormat="1" applyFont="1" applyFill="1" applyBorder="1" applyAlignment="1">
      <alignment horizontal="right" wrapText="1"/>
    </xf>
    <xf numFmtId="4" fontId="21" fillId="0" borderId="1" xfId="0" applyNumberFormat="1" applyFont="1" applyFill="1" applyBorder="1" applyAlignment="1">
      <alignment horizontal="right" wrapText="1"/>
    </xf>
    <xf numFmtId="4" fontId="9" fillId="0" borderId="1" xfId="0" applyNumberFormat="1" applyFont="1" applyFill="1" applyBorder="1" applyAlignment="1">
      <alignment horizontal="right"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 fontId="3" fillId="0" borderId="0" xfId="0" applyNumberFormat="1" applyFont="1" applyFill="1" applyAlignment="1">
      <alignment horizontal="right" vertical="top"/>
    </xf>
    <xf numFmtId="0" fontId="5" fillId="0" borderId="0" xfId="0" applyFont="1" applyFill="1" applyAlignment="1">
      <alignment horizontal="right"/>
    </xf>
    <xf numFmtId="4" fontId="3" fillId="0" borderId="5" xfId="0" applyNumberFormat="1" applyFont="1" applyFill="1" applyBorder="1" applyAlignment="1">
      <alignment horizontal="right" wrapText="1"/>
    </xf>
    <xf numFmtId="0" fontId="3" fillId="0" borderId="0" xfId="0" applyFont="1" applyAlignment="1">
      <alignment horizontal="right" vertical="top"/>
    </xf>
    <xf numFmtId="0" fontId="3" fillId="0" borderId="0" xfId="0" applyNumberFormat="1" applyFont="1" applyFill="1" applyBorder="1" applyAlignment="1">
      <alignment horizontal="left" vertical="top" wrapText="1"/>
    </xf>
    <xf numFmtId="4" fontId="3" fillId="0" borderId="1" xfId="0" applyNumberFormat="1" applyFont="1" applyFill="1" applyBorder="1" applyAlignment="1">
      <alignment horizontal="right" wrapText="1"/>
    </xf>
    <xf numFmtId="4" fontId="3" fillId="0" borderId="1" xfId="0" applyNumberFormat="1" applyFont="1" applyFill="1" applyBorder="1" applyAlignment="1">
      <alignment horizontal="right"/>
    </xf>
    <xf numFmtId="4" fontId="8" fillId="3" borderId="1" xfId="0" applyNumberFormat="1" applyFont="1" applyFill="1" applyBorder="1" applyAlignment="1">
      <alignment horizontal="right" wrapText="1"/>
    </xf>
    <xf numFmtId="4" fontId="8" fillId="0" borderId="1" xfId="0" applyNumberFormat="1" applyFont="1" applyFill="1" applyBorder="1" applyAlignment="1">
      <alignment horizontal="right" wrapText="1"/>
    </xf>
    <xf numFmtId="164" fontId="3" fillId="0" borderId="1" xfId="0" applyNumberFormat="1" applyFont="1" applyFill="1" applyBorder="1" applyAlignment="1">
      <alignment horizontal="right" wrapText="1"/>
    </xf>
    <xf numFmtId="165" fontId="3" fillId="0" borderId="1" xfId="0" applyNumberFormat="1" applyFont="1" applyFill="1" applyBorder="1" applyAlignment="1">
      <alignment horizontal="right" wrapText="1"/>
    </xf>
    <xf numFmtId="167" fontId="3" fillId="0" borderId="1" xfId="0" applyNumberFormat="1" applyFont="1" applyFill="1" applyBorder="1" applyAlignment="1">
      <alignment horizontal="right" wrapText="1"/>
    </xf>
    <xf numFmtId="4" fontId="9" fillId="0" borderId="1" xfId="0" applyNumberFormat="1" applyFont="1" applyFill="1" applyBorder="1" applyAlignment="1">
      <alignment horizontal="right" wrapText="1"/>
    </xf>
    <xf numFmtId="4" fontId="3" fillId="0" borderId="6" xfId="0" applyNumberFormat="1" applyFont="1" applyFill="1" applyBorder="1" applyAlignment="1">
      <alignment horizontal="right" wrapText="1"/>
    </xf>
    <xf numFmtId="4" fontId="3" fillId="0" borderId="1" xfId="0" applyNumberFormat="1" applyFont="1" applyFill="1" applyBorder="1" applyAlignment="1">
      <alignment horizontal="right" wrapText="1"/>
    </xf>
    <xf numFmtId="4" fontId="21" fillId="0" borderId="1" xfId="0" applyNumberFormat="1" applyFont="1" applyFill="1" applyBorder="1" applyAlignment="1">
      <alignment horizontal="right" wrapText="1"/>
    </xf>
    <xf numFmtId="4" fontId="20" fillId="0" borderId="1" xfId="0" applyNumberFormat="1" applyFont="1" applyFill="1" applyBorder="1" applyAlignment="1">
      <alignment horizontal="right" wrapText="1"/>
    </xf>
    <xf numFmtId="4" fontId="3" fillId="0" borderId="1" xfId="0" applyNumberFormat="1" applyFont="1" applyFill="1" applyBorder="1" applyAlignment="1">
      <alignment horizontal="right" wrapText="1"/>
    </xf>
    <xf numFmtId="4" fontId="8" fillId="2" borderId="1" xfId="0" applyNumberFormat="1" applyFont="1" applyFill="1" applyBorder="1" applyAlignment="1">
      <alignment horizontal="right" wrapText="1"/>
    </xf>
    <xf numFmtId="4" fontId="21" fillId="0" borderId="1" xfId="0" applyNumberFormat="1" applyFont="1" applyFill="1" applyBorder="1" applyAlignment="1">
      <alignment horizontal="right" wrapText="1"/>
    </xf>
    <xf numFmtId="4" fontId="3" fillId="0" borderId="1" xfId="0" applyNumberFormat="1" applyFont="1" applyFill="1" applyBorder="1" applyAlignment="1">
      <alignment horizontal="right" wrapText="1"/>
    </xf>
    <xf numFmtId="4" fontId="8" fillId="2" borderId="1" xfId="0" applyNumberFormat="1" applyFont="1" applyFill="1" applyBorder="1" applyAlignment="1">
      <alignment horizontal="right" wrapText="1"/>
    </xf>
    <xf numFmtId="4" fontId="8" fillId="3" borderId="1" xfId="0" applyNumberFormat="1" applyFont="1" applyFill="1" applyBorder="1" applyAlignment="1">
      <alignment horizontal="right" wrapText="1"/>
    </xf>
    <xf numFmtId="4" fontId="8" fillId="0" borderId="1" xfId="0" applyNumberFormat="1" applyFont="1" applyFill="1" applyBorder="1" applyAlignment="1">
      <alignment horizontal="right" wrapText="1"/>
    </xf>
    <xf numFmtId="4" fontId="9" fillId="0" borderId="1" xfId="0" applyNumberFormat="1" applyFont="1" applyFill="1" applyBorder="1" applyAlignment="1">
      <alignment horizontal="right" wrapText="1"/>
    </xf>
    <xf numFmtId="0" fontId="2" fillId="0" borderId="0" xfId="0" applyFont="1" applyFill="1" applyAlignment="1">
      <alignment horizontal="center" vertical="top" wrapText="1"/>
    </xf>
    <xf numFmtId="14" fontId="2" fillId="0" borderId="0" xfId="0" applyNumberFormat="1" applyFont="1" applyFill="1" applyAlignment="1">
      <alignment horizontal="center" vertical="top"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cellXfs>
  <cellStyles count="4">
    <cellStyle name="Обычный" xfId="0" builtinId="0"/>
    <cellStyle name="Обычный 2" xfId="1"/>
    <cellStyle name="Обычный 2 2" xfId="2"/>
    <cellStyle name="Финансовый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00B0F0"/>
  </sheetPr>
  <dimension ref="A1:J182"/>
  <sheetViews>
    <sheetView showZeros="0" tabSelected="1" view="pageBreakPreview" zoomScale="80" zoomScaleNormal="90" zoomScaleSheetLayoutView="80" workbookViewId="0">
      <selection activeCell="E160" sqref="E160"/>
    </sheetView>
  </sheetViews>
  <sheetFormatPr defaultColWidth="9.140625" defaultRowHeight="15.75" x14ac:dyDescent="0.25"/>
  <cols>
    <col min="1" max="1" width="76.5703125" style="80" customWidth="1"/>
    <col min="2" max="2" width="9.140625" style="76" hidden="1" customWidth="1"/>
    <col min="3" max="3" width="15.42578125" style="80" hidden="1" customWidth="1"/>
    <col min="4" max="4" width="16.5703125" style="1" customWidth="1"/>
    <col min="5" max="5" width="15.28515625" style="80" customWidth="1"/>
    <col min="6" max="6" width="14" style="80" customWidth="1"/>
    <col min="7" max="7" width="14.85546875" style="84" hidden="1" customWidth="1"/>
    <col min="8" max="8" width="14.7109375" style="81" hidden="1" customWidth="1"/>
    <col min="9" max="9" width="17" style="80" customWidth="1"/>
    <col min="10" max="16384" width="9.140625" style="1"/>
  </cols>
  <sheetData>
    <row r="1" spans="1:10" x14ac:dyDescent="0.2">
      <c r="A1" s="117" t="s">
        <v>0</v>
      </c>
      <c r="B1" s="117"/>
      <c r="C1" s="117"/>
      <c r="D1" s="117"/>
      <c r="E1" s="117"/>
      <c r="F1" s="117"/>
      <c r="G1" s="117"/>
      <c r="H1" s="117"/>
      <c r="I1" s="117"/>
    </row>
    <row r="2" spans="1:10" ht="15.75" customHeight="1" x14ac:dyDescent="0.2">
      <c r="A2" s="117" t="s">
        <v>210</v>
      </c>
      <c r="B2" s="117"/>
      <c r="C2" s="117"/>
      <c r="D2" s="117"/>
      <c r="E2" s="117"/>
      <c r="F2" s="117"/>
      <c r="G2" s="117"/>
      <c r="H2" s="117"/>
      <c r="I2" s="117"/>
    </row>
    <row r="3" spans="1:10" x14ac:dyDescent="0.2">
      <c r="A3" s="118" t="s">
        <v>213</v>
      </c>
      <c r="B3" s="118"/>
      <c r="C3" s="118"/>
      <c r="D3" s="118"/>
      <c r="E3" s="118"/>
      <c r="F3" s="118"/>
      <c r="G3" s="118"/>
      <c r="H3" s="118"/>
      <c r="I3" s="118"/>
    </row>
    <row r="4" spans="1:10" x14ac:dyDescent="0.25">
      <c r="A4" s="2"/>
      <c r="B4" s="3"/>
      <c r="C4" s="2"/>
      <c r="D4" s="4"/>
      <c r="E4" s="4"/>
      <c r="F4" s="4"/>
      <c r="H4" s="92"/>
      <c r="I4" s="93"/>
    </row>
    <row r="5" spans="1:10" s="5" customFormat="1" ht="22.5" customHeight="1" x14ac:dyDescent="0.2">
      <c r="A5" s="119" t="s">
        <v>1</v>
      </c>
      <c r="B5" s="119" t="s">
        <v>2</v>
      </c>
      <c r="C5" s="120" t="s">
        <v>3</v>
      </c>
      <c r="D5" s="122" t="s">
        <v>215</v>
      </c>
      <c r="E5" s="125" t="s">
        <v>216</v>
      </c>
      <c r="F5" s="126"/>
      <c r="G5" s="123" t="s">
        <v>214</v>
      </c>
      <c r="H5" s="122" t="s">
        <v>186</v>
      </c>
      <c r="I5" s="122" t="s">
        <v>187</v>
      </c>
    </row>
    <row r="6" spans="1:10" s="5" customFormat="1" ht="60" customHeight="1" x14ac:dyDescent="0.2">
      <c r="A6" s="119"/>
      <c r="B6" s="119"/>
      <c r="C6" s="121"/>
      <c r="D6" s="122"/>
      <c r="E6" s="6" t="s">
        <v>4</v>
      </c>
      <c r="F6" s="90" t="s">
        <v>5</v>
      </c>
      <c r="G6" s="124"/>
      <c r="H6" s="122"/>
      <c r="I6" s="122"/>
    </row>
    <row r="7" spans="1:10" x14ac:dyDescent="0.25">
      <c r="A7" s="91">
        <v>1</v>
      </c>
      <c r="B7" s="8"/>
      <c r="C7" s="7"/>
      <c r="D7" s="78">
        <v>2</v>
      </c>
      <c r="E7" s="91">
        <v>3</v>
      </c>
      <c r="F7" s="91">
        <v>4</v>
      </c>
      <c r="G7" s="77">
        <v>5</v>
      </c>
      <c r="H7" s="77">
        <v>6</v>
      </c>
      <c r="I7" s="77">
        <v>7</v>
      </c>
    </row>
    <row r="8" spans="1:10" s="12" customFormat="1" ht="47.25" x14ac:dyDescent="0.25">
      <c r="A8" s="9" t="s">
        <v>6</v>
      </c>
      <c r="B8" s="10"/>
      <c r="C8" s="11">
        <v>0</v>
      </c>
      <c r="D8" s="85">
        <v>7436237.3000000007</v>
      </c>
      <c r="E8" s="110">
        <f>E9+E10</f>
        <v>6095528.1699000001</v>
      </c>
      <c r="F8" s="110">
        <f t="shared" ref="F8:F13" si="0">E8/D8*100</f>
        <v>81.970597816990036</v>
      </c>
      <c r="G8" s="110">
        <f>G9+G10</f>
        <v>6083274.4497299995</v>
      </c>
      <c r="H8" s="113">
        <f t="shared" ref="H8:J8" si="1">H9+H10</f>
        <v>12253.720169999977</v>
      </c>
      <c r="I8" s="113">
        <f>D8-E8</f>
        <v>1340709.1301000006</v>
      </c>
      <c r="J8" s="113">
        <f t="shared" si="1"/>
        <v>0</v>
      </c>
    </row>
    <row r="9" spans="1:10" s="16" customFormat="1" x14ac:dyDescent="0.25">
      <c r="A9" s="13" t="s">
        <v>7</v>
      </c>
      <c r="B9" s="14" t="s">
        <v>8</v>
      </c>
      <c r="C9" s="15"/>
      <c r="D9" s="89">
        <v>6267240.6000000006</v>
      </c>
      <c r="E9" s="104">
        <f>E18+E81+E86+E103+E113+E120+E133+E144+E149</f>
        <v>5123954.6002500001</v>
      </c>
      <c r="F9" s="116">
        <f t="shared" si="0"/>
        <v>81.75774519092181</v>
      </c>
      <c r="G9" s="116">
        <f t="shared" ref="G9:I9" si="2">G18+G81+G86+G103+G113+G120+G133+G144+G149</f>
        <v>5111702.90986</v>
      </c>
      <c r="H9" s="116">
        <f t="shared" si="2"/>
        <v>12251.69038999998</v>
      </c>
      <c r="I9" s="116">
        <f>D9-E9</f>
        <v>1143285.9997500004</v>
      </c>
    </row>
    <row r="10" spans="1:10" s="16" customFormat="1" x14ac:dyDescent="0.25">
      <c r="A10" s="13" t="s">
        <v>9</v>
      </c>
      <c r="B10" s="14" t="s">
        <v>10</v>
      </c>
      <c r="C10" s="15"/>
      <c r="D10" s="89">
        <v>1168996.7</v>
      </c>
      <c r="E10" s="104">
        <f>E19+E87+E114+E134</f>
        <v>971573.56964999996</v>
      </c>
      <c r="F10" s="116">
        <f t="shared" si="0"/>
        <v>83.111746136665744</v>
      </c>
      <c r="G10" s="116">
        <f t="shared" ref="G10:I10" si="3">G19+G87+G114+G134</f>
        <v>971571.53986999998</v>
      </c>
      <c r="H10" s="116">
        <f t="shared" si="3"/>
        <v>2.0297799999971176</v>
      </c>
      <c r="I10" s="116">
        <f>D10-E10</f>
        <v>197423.13034999999</v>
      </c>
    </row>
    <row r="11" spans="1:10" s="16" customFormat="1" x14ac:dyDescent="0.25">
      <c r="A11" s="17" t="s">
        <v>11</v>
      </c>
      <c r="B11" s="14"/>
      <c r="C11" s="15"/>
      <c r="D11" s="86">
        <v>5775643.1000000006</v>
      </c>
      <c r="E11" s="99">
        <f>E12+E13</f>
        <v>4850246.9521599989</v>
      </c>
      <c r="F11" s="114">
        <f t="shared" si="0"/>
        <v>83.977608522244012</v>
      </c>
      <c r="G11" s="114">
        <f t="shared" ref="G11:I11" si="4">G12+G13</f>
        <v>4850032.7872799989</v>
      </c>
      <c r="H11" s="114">
        <f t="shared" si="4"/>
        <v>214.16487999999845</v>
      </c>
      <c r="I11" s="114">
        <f>D11-E11</f>
        <v>925396.14784000162</v>
      </c>
    </row>
    <row r="12" spans="1:10" s="16" customFormat="1" x14ac:dyDescent="0.25">
      <c r="A12" s="18" t="s">
        <v>7</v>
      </c>
      <c r="B12" s="14"/>
      <c r="C12" s="15"/>
      <c r="D12" s="89">
        <v>4606646.4000000004</v>
      </c>
      <c r="E12" s="104">
        <f>E18+E81-E84+E86+E103+E113+E120+E133+E144</f>
        <v>3878673.3825099994</v>
      </c>
      <c r="F12" s="116">
        <f t="shared" si="0"/>
        <v>84.197332413227969</v>
      </c>
      <c r="G12" s="116">
        <f t="shared" ref="G12:I12" si="5">G18+G81-G84+G86+G103+G113+G120+G133+G144</f>
        <v>3878461.2474099994</v>
      </c>
      <c r="H12" s="116">
        <f t="shared" si="5"/>
        <v>212.13510000000133</v>
      </c>
      <c r="I12" s="116">
        <f>D12-E12</f>
        <v>727973.01749000093</v>
      </c>
    </row>
    <row r="13" spans="1:10" s="16" customFormat="1" ht="15.75" customHeight="1" x14ac:dyDescent="0.25">
      <c r="A13" s="18" t="s">
        <v>9</v>
      </c>
      <c r="B13" s="14"/>
      <c r="C13" s="15"/>
      <c r="D13" s="89">
        <v>1168996.7</v>
      </c>
      <c r="E13" s="104">
        <f>E19+E87+E114+E134</f>
        <v>971573.56964999996</v>
      </c>
      <c r="F13" s="116">
        <f t="shared" si="0"/>
        <v>83.111746136665744</v>
      </c>
      <c r="G13" s="116">
        <f t="shared" ref="G13:I13" si="6">G19+G87+G114+G134</f>
        <v>971571.53986999998</v>
      </c>
      <c r="H13" s="116">
        <f t="shared" si="6"/>
        <v>2.0297799999971176</v>
      </c>
      <c r="I13" s="116">
        <f>D13-E13</f>
        <v>197423.13034999999</v>
      </c>
    </row>
    <row r="14" spans="1:10" s="21" customFormat="1" ht="15.75" hidden="1" customHeight="1" x14ac:dyDescent="0.25">
      <c r="A14" s="17" t="s">
        <v>12</v>
      </c>
      <c r="B14" s="19" t="s">
        <v>13</v>
      </c>
      <c r="C14" s="20"/>
      <c r="D14" s="86">
        <v>4876732.6000000006</v>
      </c>
      <c r="E14" s="99">
        <v>4103455.5740299998</v>
      </c>
      <c r="F14" s="99">
        <v>84.143542625855673</v>
      </c>
      <c r="G14" s="99">
        <v>4103452.9379499992</v>
      </c>
      <c r="H14" s="99">
        <v>2.636079999998401</v>
      </c>
      <c r="I14" s="99">
        <v>744458.22597000003</v>
      </c>
    </row>
    <row r="15" spans="1:10" s="16" customFormat="1" ht="15.75" hidden="1" customHeight="1" x14ac:dyDescent="0.25">
      <c r="A15" s="18" t="s">
        <v>7</v>
      </c>
      <c r="B15" s="22" t="s">
        <v>13</v>
      </c>
      <c r="C15" s="15"/>
      <c r="D15" s="89">
        <v>3772535.8000000003</v>
      </c>
      <c r="E15" s="104">
        <v>3196555.9778699996</v>
      </c>
      <c r="F15" s="104">
        <v>84.732290091720259</v>
      </c>
      <c r="G15" s="104">
        <v>3196555.3715699995</v>
      </c>
      <c r="H15" s="104">
        <v>0.60630000000128348</v>
      </c>
      <c r="I15" s="104">
        <v>547161.02212999994</v>
      </c>
    </row>
    <row r="16" spans="1:10" s="16" customFormat="1" ht="15.75" hidden="1" customHeight="1" x14ac:dyDescent="0.25">
      <c r="A16" s="18" t="s">
        <v>9</v>
      </c>
      <c r="B16" s="22" t="s">
        <v>13</v>
      </c>
      <c r="C16" s="15"/>
      <c r="D16" s="89">
        <v>1104196.8</v>
      </c>
      <c r="E16" s="104">
        <v>906899.59615999996</v>
      </c>
      <c r="F16" s="104">
        <v>82.132061618001416</v>
      </c>
      <c r="G16" s="104">
        <v>906897.56637999997</v>
      </c>
      <c r="H16" s="104">
        <v>2.0297799999971176</v>
      </c>
      <c r="I16" s="104">
        <v>197297.20384000003</v>
      </c>
    </row>
    <row r="17" spans="1:9" s="25" customFormat="1" ht="31.5" x14ac:dyDescent="0.25">
      <c r="A17" s="23" t="s">
        <v>14</v>
      </c>
      <c r="B17" s="24" t="s">
        <v>15</v>
      </c>
      <c r="C17" s="87">
        <v>0</v>
      </c>
      <c r="D17" s="87">
        <v>3352303.9</v>
      </c>
      <c r="E17" s="100">
        <v>2996102.1676099999</v>
      </c>
      <c r="F17" s="100">
        <v>89.374420010369576</v>
      </c>
      <c r="G17" s="100">
        <v>2996102.1676099999</v>
      </c>
      <c r="H17" s="100">
        <v>0</v>
      </c>
      <c r="I17" s="100">
        <f>D17-E17</f>
        <v>356201.73239000002</v>
      </c>
    </row>
    <row r="18" spans="1:9" s="27" customFormat="1" ht="33" customHeight="1" x14ac:dyDescent="0.25">
      <c r="A18" s="18" t="s">
        <v>7</v>
      </c>
      <c r="B18" s="26" t="s">
        <v>8</v>
      </c>
      <c r="C18" s="89"/>
      <c r="D18" s="89">
        <v>2441314.9</v>
      </c>
      <c r="E18" s="104">
        <v>2184533.8157599997</v>
      </c>
      <c r="F18" s="104">
        <v>89.481853232452707</v>
      </c>
      <c r="G18" s="104">
        <v>2184533.8157599997</v>
      </c>
      <c r="H18" s="104">
        <v>0</v>
      </c>
      <c r="I18" s="104">
        <f>D18-E18</f>
        <v>256781.08424000023</v>
      </c>
    </row>
    <row r="19" spans="1:9" s="27" customFormat="1" x14ac:dyDescent="0.25">
      <c r="A19" s="18" t="s">
        <v>9</v>
      </c>
      <c r="B19" s="26" t="s">
        <v>10</v>
      </c>
      <c r="C19" s="89"/>
      <c r="D19" s="89">
        <v>910989.00000000012</v>
      </c>
      <c r="E19" s="104">
        <v>811568.35184999998</v>
      </c>
      <c r="F19" s="104">
        <v>89.086514968896424</v>
      </c>
      <c r="G19" s="104">
        <v>811568.35184999998</v>
      </c>
      <c r="H19" s="104">
        <v>0</v>
      </c>
      <c r="I19" s="104">
        <f>D19-E19</f>
        <v>99420.648150000139</v>
      </c>
    </row>
    <row r="20" spans="1:9" ht="47.25" x14ac:dyDescent="0.25">
      <c r="A20" s="28" t="s">
        <v>16</v>
      </c>
      <c r="B20" s="29" t="s">
        <v>8</v>
      </c>
      <c r="C20" s="30" t="s">
        <v>17</v>
      </c>
      <c r="D20" s="94">
        <v>34147.699999999997</v>
      </c>
      <c r="E20" s="97">
        <v>34147.6342</v>
      </c>
      <c r="F20" s="97">
        <v>99.999807307666416</v>
      </c>
      <c r="G20" s="97">
        <v>34147.6342</v>
      </c>
      <c r="H20" s="97">
        <v>0</v>
      </c>
      <c r="I20" s="97">
        <f>D20-E20</f>
        <v>6.5799999996670522E-2</v>
      </c>
    </row>
    <row r="21" spans="1:9" ht="31.5" x14ac:dyDescent="0.25">
      <c r="A21" s="28" t="s">
        <v>18</v>
      </c>
      <c r="B21" s="29" t="s">
        <v>8</v>
      </c>
      <c r="C21" s="30" t="s">
        <v>19</v>
      </c>
      <c r="D21" s="94">
        <v>356338</v>
      </c>
      <c r="E21" s="97">
        <v>265525.7</v>
      </c>
      <c r="F21" s="97">
        <v>74.51512328182794</v>
      </c>
      <c r="G21" s="97">
        <v>265525.7</v>
      </c>
      <c r="H21" s="97">
        <v>0</v>
      </c>
      <c r="I21" s="112">
        <f t="shared" ref="I21:I25" si="7">D21-E21</f>
        <v>90812.299999999988</v>
      </c>
    </row>
    <row r="22" spans="1:9" ht="31.5" x14ac:dyDescent="0.25">
      <c r="A22" s="31" t="s">
        <v>20</v>
      </c>
      <c r="B22" s="29" t="s">
        <v>8</v>
      </c>
      <c r="C22" s="30" t="s">
        <v>21</v>
      </c>
      <c r="D22" s="94">
        <v>2050</v>
      </c>
      <c r="E22" s="97">
        <v>1939.63247</v>
      </c>
      <c r="F22" s="97">
        <v>94.616218048780482</v>
      </c>
      <c r="G22" s="97">
        <v>1939.63247</v>
      </c>
      <c r="H22" s="97">
        <v>0</v>
      </c>
      <c r="I22" s="112">
        <f t="shared" si="7"/>
        <v>110.36752999999999</v>
      </c>
    </row>
    <row r="23" spans="1:9" ht="31.5" customHeight="1" x14ac:dyDescent="0.25">
      <c r="A23" s="32" t="s">
        <v>22</v>
      </c>
      <c r="B23" s="29" t="s">
        <v>8</v>
      </c>
      <c r="C23" s="30" t="s">
        <v>23</v>
      </c>
      <c r="D23" s="94">
        <v>4300.7</v>
      </c>
      <c r="E23" s="97">
        <v>4127.1468100000002</v>
      </c>
      <c r="F23" s="97">
        <v>95.964536238286797</v>
      </c>
      <c r="G23" s="97">
        <v>4127.1468100000002</v>
      </c>
      <c r="H23" s="97">
        <v>0</v>
      </c>
      <c r="I23" s="112">
        <f t="shared" si="7"/>
        <v>173.55318999999963</v>
      </c>
    </row>
    <row r="24" spans="1:9" ht="94.5" x14ac:dyDescent="0.25">
      <c r="A24" s="28" t="s">
        <v>24</v>
      </c>
      <c r="B24" s="29" t="s">
        <v>8</v>
      </c>
      <c r="C24" s="30" t="s">
        <v>25</v>
      </c>
      <c r="D24" s="94">
        <v>3120.2</v>
      </c>
      <c r="E24" s="97">
        <v>3120.2447200000001</v>
      </c>
      <c r="F24" s="97">
        <v>100.0014332414589</v>
      </c>
      <c r="G24" s="97">
        <v>3120.2447200000001</v>
      </c>
      <c r="H24" s="97">
        <v>0</v>
      </c>
      <c r="I24" s="112">
        <f t="shared" si="7"/>
        <v>-4.4720000000324944E-2</v>
      </c>
    </row>
    <row r="25" spans="1:9" ht="141.75" x14ac:dyDescent="0.25">
      <c r="A25" s="33" t="s">
        <v>26</v>
      </c>
      <c r="B25" s="29" t="s">
        <v>8</v>
      </c>
      <c r="C25" s="30" t="s">
        <v>27</v>
      </c>
      <c r="D25" s="94">
        <v>8660.6</v>
      </c>
      <c r="E25" s="97">
        <v>1973.6922</v>
      </c>
      <c r="F25" s="97">
        <v>22.789324065307252</v>
      </c>
      <c r="G25" s="97">
        <v>1973.6922</v>
      </c>
      <c r="H25" s="97">
        <v>0</v>
      </c>
      <c r="I25" s="112">
        <f t="shared" si="7"/>
        <v>6686.9078000000009</v>
      </c>
    </row>
    <row r="26" spans="1:9" ht="31.5" hidden="1" customHeight="1" x14ac:dyDescent="0.25">
      <c r="A26" s="32" t="s">
        <v>28</v>
      </c>
      <c r="B26" s="29" t="s">
        <v>13</v>
      </c>
      <c r="C26" s="30" t="s">
        <v>29</v>
      </c>
      <c r="D26" s="94"/>
      <c r="E26" s="97">
        <v>0</v>
      </c>
      <c r="F26" s="97"/>
      <c r="G26" s="97"/>
      <c r="H26" s="97">
        <v>0</v>
      </c>
      <c r="I26" s="97">
        <v>0</v>
      </c>
    </row>
    <row r="27" spans="1:9" ht="31.5" x14ac:dyDescent="0.25">
      <c r="A27" s="33" t="s">
        <v>30</v>
      </c>
      <c r="B27" s="29" t="s">
        <v>8</v>
      </c>
      <c r="C27" s="30" t="s">
        <v>31</v>
      </c>
      <c r="D27" s="94">
        <v>1000</v>
      </c>
      <c r="E27" s="97">
        <v>1000</v>
      </c>
      <c r="F27" s="97">
        <v>100</v>
      </c>
      <c r="G27" s="97">
        <v>1000</v>
      </c>
      <c r="H27" s="97">
        <v>0</v>
      </c>
      <c r="I27" s="112">
        <f t="shared" ref="I27:I54" si="8">D27-E27</f>
        <v>0</v>
      </c>
    </row>
    <row r="28" spans="1:9" ht="47.25" x14ac:dyDescent="0.25">
      <c r="A28" s="33" t="s">
        <v>32</v>
      </c>
      <c r="B28" s="29" t="s">
        <v>8</v>
      </c>
      <c r="C28" s="30" t="s">
        <v>33</v>
      </c>
      <c r="D28" s="94">
        <v>0</v>
      </c>
      <c r="E28" s="97"/>
      <c r="F28" s="97"/>
      <c r="G28" s="97"/>
      <c r="H28" s="102">
        <v>0</v>
      </c>
      <c r="I28" s="112">
        <f t="shared" si="8"/>
        <v>0</v>
      </c>
    </row>
    <row r="29" spans="1:9" ht="31.5" x14ac:dyDescent="0.25">
      <c r="A29" s="33" t="s">
        <v>34</v>
      </c>
      <c r="B29" s="29" t="s">
        <v>8</v>
      </c>
      <c r="C29" s="30" t="s">
        <v>35</v>
      </c>
      <c r="D29" s="94">
        <v>34070</v>
      </c>
      <c r="E29" s="97">
        <v>32203.642060000002</v>
      </c>
      <c r="F29" s="97">
        <v>94.521990196653945</v>
      </c>
      <c r="G29" s="97">
        <v>32203.642059999998</v>
      </c>
      <c r="H29" s="97">
        <v>0</v>
      </c>
      <c r="I29" s="112">
        <f t="shared" si="8"/>
        <v>1866.3579399999981</v>
      </c>
    </row>
    <row r="30" spans="1:9" ht="47.25" x14ac:dyDescent="0.25">
      <c r="A30" s="31" t="s">
        <v>36</v>
      </c>
      <c r="B30" s="29" t="s">
        <v>8</v>
      </c>
      <c r="C30" s="30" t="s">
        <v>37</v>
      </c>
      <c r="D30" s="94">
        <v>91318.3</v>
      </c>
      <c r="E30" s="97">
        <v>91318.3</v>
      </c>
      <c r="F30" s="97">
        <v>100</v>
      </c>
      <c r="G30" s="97">
        <v>91318.3</v>
      </c>
      <c r="H30" s="97">
        <v>0</v>
      </c>
      <c r="I30" s="112">
        <f t="shared" si="8"/>
        <v>0</v>
      </c>
    </row>
    <row r="31" spans="1:9" x14ac:dyDescent="0.25">
      <c r="A31" s="34" t="s">
        <v>38</v>
      </c>
      <c r="B31" s="35" t="s">
        <v>8</v>
      </c>
      <c r="C31" s="30" t="s">
        <v>39</v>
      </c>
      <c r="D31" s="94">
        <v>6000</v>
      </c>
      <c r="E31" s="97">
        <v>0</v>
      </c>
      <c r="F31" s="97">
        <v>0</v>
      </c>
      <c r="G31" s="97"/>
      <c r="H31" s="97">
        <v>0</v>
      </c>
      <c r="I31" s="112">
        <f t="shared" si="8"/>
        <v>6000</v>
      </c>
    </row>
    <row r="32" spans="1:9" ht="31.5" x14ac:dyDescent="0.25">
      <c r="A32" s="36" t="s">
        <v>40</v>
      </c>
      <c r="B32" s="29" t="s">
        <v>8</v>
      </c>
      <c r="C32" s="30" t="s">
        <v>41</v>
      </c>
      <c r="D32" s="94">
        <v>671835.5</v>
      </c>
      <c r="E32" s="97">
        <v>645422.70981000003</v>
      </c>
      <c r="F32" s="97">
        <v>96.068562886301791</v>
      </c>
      <c r="G32" s="97">
        <v>645422.70981000003</v>
      </c>
      <c r="H32" s="97">
        <v>0</v>
      </c>
      <c r="I32" s="112">
        <f t="shared" si="8"/>
        <v>26412.790189999971</v>
      </c>
    </row>
    <row r="33" spans="1:9" ht="47.25" x14ac:dyDescent="0.25">
      <c r="A33" s="32" t="s">
        <v>42</v>
      </c>
      <c r="B33" s="29" t="s">
        <v>8</v>
      </c>
      <c r="C33" s="30" t="s">
        <v>43</v>
      </c>
      <c r="D33" s="94">
        <v>69317.2</v>
      </c>
      <c r="E33" s="97">
        <v>42532.041010000001</v>
      </c>
      <c r="F33" s="97">
        <v>61.358567584957271</v>
      </c>
      <c r="G33" s="97">
        <v>42532.041010000001</v>
      </c>
      <c r="H33" s="97">
        <v>0</v>
      </c>
      <c r="I33" s="112">
        <f t="shared" si="8"/>
        <v>26785.158989999996</v>
      </c>
    </row>
    <row r="34" spans="1:9" ht="47.25" x14ac:dyDescent="0.25">
      <c r="A34" s="33" t="s">
        <v>44</v>
      </c>
      <c r="B34" s="29" t="s">
        <v>8</v>
      </c>
      <c r="C34" s="30" t="s">
        <v>45</v>
      </c>
      <c r="D34" s="94">
        <v>3935</v>
      </c>
      <c r="E34" s="98">
        <v>3158.93</v>
      </c>
      <c r="F34" s="97">
        <v>80.277763659466331</v>
      </c>
      <c r="G34" s="98">
        <v>3158.93</v>
      </c>
      <c r="H34" s="97">
        <v>0</v>
      </c>
      <c r="I34" s="112">
        <f t="shared" si="8"/>
        <v>776.07000000000016</v>
      </c>
    </row>
    <row r="35" spans="1:9" ht="78.75" x14ac:dyDescent="0.25">
      <c r="A35" s="33" t="s">
        <v>46</v>
      </c>
      <c r="B35" s="29" t="s">
        <v>8</v>
      </c>
      <c r="C35" s="30" t="s">
        <v>47</v>
      </c>
      <c r="D35" s="94">
        <v>24500</v>
      </c>
      <c r="E35" s="97">
        <v>24500</v>
      </c>
      <c r="F35" s="97">
        <v>100</v>
      </c>
      <c r="G35" s="97">
        <v>24500</v>
      </c>
      <c r="H35" s="97">
        <v>0</v>
      </c>
      <c r="I35" s="112">
        <f t="shared" si="8"/>
        <v>0</v>
      </c>
    </row>
    <row r="36" spans="1:9" ht="47.25" x14ac:dyDescent="0.25">
      <c r="A36" s="37" t="s">
        <v>48</v>
      </c>
      <c r="B36" s="38" t="s">
        <v>8</v>
      </c>
      <c r="C36" s="39" t="s">
        <v>49</v>
      </c>
      <c r="D36" s="94">
        <v>177504.59999999998</v>
      </c>
      <c r="E36" s="97">
        <v>177504.59999999998</v>
      </c>
      <c r="F36" s="97">
        <v>100</v>
      </c>
      <c r="G36" s="97">
        <v>177504.59999999998</v>
      </c>
      <c r="H36" s="97">
        <v>0</v>
      </c>
      <c r="I36" s="112">
        <f t="shared" si="8"/>
        <v>0</v>
      </c>
    </row>
    <row r="37" spans="1:9" ht="31.5" x14ac:dyDescent="0.25">
      <c r="A37" s="36" t="s">
        <v>50</v>
      </c>
      <c r="B37" s="29" t="s">
        <v>8</v>
      </c>
      <c r="C37" s="30" t="s">
        <v>51</v>
      </c>
      <c r="D37" s="94">
        <v>56576</v>
      </c>
      <c r="E37" s="97">
        <v>56576</v>
      </c>
      <c r="F37" s="97">
        <v>100</v>
      </c>
      <c r="G37" s="97">
        <v>56576</v>
      </c>
      <c r="H37" s="97">
        <v>0</v>
      </c>
      <c r="I37" s="112">
        <f t="shared" si="8"/>
        <v>0</v>
      </c>
    </row>
    <row r="38" spans="1:9" ht="31.5" x14ac:dyDescent="0.25">
      <c r="A38" s="28" t="s">
        <v>52</v>
      </c>
      <c r="B38" s="29" t="s">
        <v>8</v>
      </c>
      <c r="C38" s="30" t="s">
        <v>53</v>
      </c>
      <c r="D38" s="94">
        <v>1125</v>
      </c>
      <c r="E38" s="97">
        <v>183.15</v>
      </c>
      <c r="F38" s="97">
        <v>16.28</v>
      </c>
      <c r="G38" s="97">
        <v>183.15</v>
      </c>
      <c r="H38" s="97">
        <v>0</v>
      </c>
      <c r="I38" s="112">
        <f t="shared" si="8"/>
        <v>941.85</v>
      </c>
    </row>
    <row r="39" spans="1:9" ht="31.5" x14ac:dyDescent="0.25">
      <c r="A39" s="28" t="s">
        <v>54</v>
      </c>
      <c r="B39" s="29" t="s">
        <v>8</v>
      </c>
      <c r="C39" s="30" t="s">
        <v>55</v>
      </c>
      <c r="D39" s="94">
        <v>31977.5</v>
      </c>
      <c r="E39" s="97">
        <v>15444.88444</v>
      </c>
      <c r="F39" s="97">
        <v>48.299224267062776</v>
      </c>
      <c r="G39" s="97">
        <v>15444.88444</v>
      </c>
      <c r="H39" s="97">
        <v>0</v>
      </c>
      <c r="I39" s="112">
        <f t="shared" si="8"/>
        <v>16532.615559999998</v>
      </c>
    </row>
    <row r="40" spans="1:9" ht="31.5" x14ac:dyDescent="0.25">
      <c r="A40" s="36" t="s">
        <v>56</v>
      </c>
      <c r="B40" s="29" t="s">
        <v>8</v>
      </c>
      <c r="C40" s="30" t="s">
        <v>57</v>
      </c>
      <c r="D40" s="94">
        <v>165559.1</v>
      </c>
      <c r="E40" s="97">
        <v>136107.84210000004</v>
      </c>
      <c r="F40" s="97">
        <v>82.211030441697275</v>
      </c>
      <c r="G40" s="97">
        <v>136107.84210000004</v>
      </c>
      <c r="H40" s="97">
        <v>0</v>
      </c>
      <c r="I40" s="112">
        <f t="shared" si="8"/>
        <v>29451.257899999968</v>
      </c>
    </row>
    <row r="41" spans="1:9" ht="31.5" x14ac:dyDescent="0.25">
      <c r="A41" s="40" t="s">
        <v>69</v>
      </c>
      <c r="B41" s="38" t="s">
        <v>8</v>
      </c>
      <c r="C41" s="30" t="s">
        <v>70</v>
      </c>
      <c r="D41" s="94">
        <v>1600.0000000000002</v>
      </c>
      <c r="E41" s="97">
        <v>167.03119000000001</v>
      </c>
      <c r="F41" s="97">
        <v>10.439449375000001</v>
      </c>
      <c r="G41" s="97">
        <v>167.03119000000001</v>
      </c>
      <c r="H41" s="97">
        <v>0</v>
      </c>
      <c r="I41" s="112">
        <f t="shared" si="8"/>
        <v>1432.9688100000003</v>
      </c>
    </row>
    <row r="42" spans="1:9" ht="31.5" x14ac:dyDescent="0.25">
      <c r="A42" s="40" t="s">
        <v>71</v>
      </c>
      <c r="B42" s="38" t="s">
        <v>8</v>
      </c>
      <c r="C42" s="30" t="s">
        <v>72</v>
      </c>
      <c r="D42" s="94">
        <v>1500</v>
      </c>
      <c r="E42" s="97">
        <v>1351.9896999999999</v>
      </c>
      <c r="F42" s="97">
        <v>90.132646666666659</v>
      </c>
      <c r="G42" s="97">
        <v>1351.9897000000001</v>
      </c>
      <c r="H42" s="97">
        <v>0</v>
      </c>
      <c r="I42" s="112">
        <f t="shared" si="8"/>
        <v>148.01030000000014</v>
      </c>
    </row>
    <row r="43" spans="1:9" ht="31.5" x14ac:dyDescent="0.25">
      <c r="A43" s="36" t="s">
        <v>58</v>
      </c>
      <c r="B43" s="29" t="s">
        <v>8</v>
      </c>
      <c r="C43" s="30" t="s">
        <v>188</v>
      </c>
      <c r="D43" s="94">
        <v>43228.000000000007</v>
      </c>
      <c r="E43" s="97">
        <v>43228</v>
      </c>
      <c r="F43" s="97">
        <v>99.999999999999972</v>
      </c>
      <c r="G43" s="97">
        <v>43228</v>
      </c>
      <c r="H43" s="97">
        <v>0</v>
      </c>
      <c r="I43" s="112">
        <f t="shared" si="8"/>
        <v>0</v>
      </c>
    </row>
    <row r="44" spans="1:9" ht="31.5" x14ac:dyDescent="0.25">
      <c r="A44" s="36" t="s">
        <v>203</v>
      </c>
      <c r="B44" s="29" t="s">
        <v>8</v>
      </c>
      <c r="C44" s="30" t="s">
        <v>211</v>
      </c>
      <c r="D44" s="94">
        <v>10717.6</v>
      </c>
      <c r="E44" s="97"/>
      <c r="F44" s="97">
        <v>0</v>
      </c>
      <c r="G44" s="97"/>
      <c r="H44" s="97"/>
      <c r="I44" s="112">
        <f t="shared" si="8"/>
        <v>10717.6</v>
      </c>
    </row>
    <row r="45" spans="1:9" ht="47.25" x14ac:dyDescent="0.25">
      <c r="A45" s="36" t="s">
        <v>204</v>
      </c>
      <c r="B45" s="29" t="s">
        <v>8</v>
      </c>
      <c r="C45" s="30" t="s">
        <v>212</v>
      </c>
      <c r="D45" s="94">
        <v>18101.2</v>
      </c>
      <c r="E45" s="97"/>
      <c r="F45" s="97">
        <v>0</v>
      </c>
      <c r="G45" s="97"/>
      <c r="H45" s="97"/>
      <c r="I45" s="112">
        <f t="shared" si="8"/>
        <v>18101.2</v>
      </c>
    </row>
    <row r="46" spans="1:9" ht="31.5" x14ac:dyDescent="0.25">
      <c r="A46" s="33" t="s">
        <v>59</v>
      </c>
      <c r="B46" s="29" t="s">
        <v>15</v>
      </c>
      <c r="C46" s="30" t="s">
        <v>60</v>
      </c>
      <c r="D46" s="94"/>
      <c r="E46" s="97"/>
      <c r="F46" s="97"/>
      <c r="G46" s="97"/>
      <c r="H46" s="102">
        <v>0</v>
      </c>
      <c r="I46" s="112">
        <f t="shared" si="8"/>
        <v>0</v>
      </c>
    </row>
    <row r="47" spans="1:9" x14ac:dyDescent="0.25">
      <c r="A47" s="18" t="s">
        <v>7</v>
      </c>
      <c r="B47" s="29" t="s">
        <v>8</v>
      </c>
      <c r="C47" s="30" t="s">
        <v>60</v>
      </c>
      <c r="D47" s="94">
        <v>366156.5</v>
      </c>
      <c r="E47" s="97">
        <v>366156.50003999996</v>
      </c>
      <c r="F47" s="97">
        <v>100.00000001092428</v>
      </c>
      <c r="G47" s="97">
        <v>366156.50003999996</v>
      </c>
      <c r="H47" s="97">
        <v>0</v>
      </c>
      <c r="I47" s="112">
        <f t="shared" si="8"/>
        <v>-3.9999955333769321E-5</v>
      </c>
    </row>
    <row r="48" spans="1:9" x14ac:dyDescent="0.25">
      <c r="A48" s="18" t="s">
        <v>9</v>
      </c>
      <c r="B48" s="29" t="s">
        <v>10</v>
      </c>
      <c r="C48" s="30" t="s">
        <v>60</v>
      </c>
      <c r="D48" s="94">
        <v>233620</v>
      </c>
      <c r="E48" s="97">
        <v>233619.99995999999</v>
      </c>
      <c r="F48" s="97">
        <v>99.99999998287818</v>
      </c>
      <c r="G48" s="97">
        <v>233619.99995999999</v>
      </c>
      <c r="H48" s="97">
        <v>0</v>
      </c>
      <c r="I48" s="112">
        <f t="shared" si="8"/>
        <v>4.0000013541430235E-5</v>
      </c>
    </row>
    <row r="49" spans="1:9" ht="31.5" x14ac:dyDescent="0.25">
      <c r="A49" s="36" t="s">
        <v>61</v>
      </c>
      <c r="B49" s="29" t="s">
        <v>15</v>
      </c>
      <c r="C49" s="30" t="s">
        <v>62</v>
      </c>
      <c r="D49" s="94"/>
      <c r="E49" s="97"/>
      <c r="F49" s="97"/>
      <c r="G49" s="97"/>
      <c r="H49" s="97">
        <v>0</v>
      </c>
      <c r="I49" s="112">
        <f t="shared" si="8"/>
        <v>0</v>
      </c>
    </row>
    <row r="50" spans="1:9" x14ac:dyDescent="0.25">
      <c r="A50" s="18" t="s">
        <v>7</v>
      </c>
      <c r="B50" s="29" t="s">
        <v>8</v>
      </c>
      <c r="C50" s="30" t="s">
        <v>62</v>
      </c>
      <c r="D50" s="94">
        <v>54039.9</v>
      </c>
      <c r="E50" s="97">
        <v>54039.933330000007</v>
      </c>
      <c r="F50" s="97">
        <v>100.00006167665003</v>
      </c>
      <c r="G50" s="97">
        <v>54039.93333</v>
      </c>
      <c r="H50" s="97">
        <v>0</v>
      </c>
      <c r="I50" s="112">
        <f t="shared" si="8"/>
        <v>-3.3330000005662441E-2</v>
      </c>
    </row>
    <row r="51" spans="1:9" x14ac:dyDescent="0.25">
      <c r="A51" s="18" t="s">
        <v>9</v>
      </c>
      <c r="B51" s="29" t="s">
        <v>10</v>
      </c>
      <c r="C51" s="30" t="s">
        <v>62</v>
      </c>
      <c r="D51" s="94">
        <v>162119.79999999999</v>
      </c>
      <c r="E51" s="97">
        <v>162119.79999999999</v>
      </c>
      <c r="F51" s="97">
        <v>100</v>
      </c>
      <c r="G51" s="97">
        <v>162119.79999999999</v>
      </c>
      <c r="H51" s="97">
        <v>0</v>
      </c>
      <c r="I51" s="112">
        <f t="shared" si="8"/>
        <v>0</v>
      </c>
    </row>
    <row r="52" spans="1:9" ht="31.5" x14ac:dyDescent="0.25">
      <c r="A52" s="32" t="s">
        <v>63</v>
      </c>
      <c r="B52" s="29" t="s">
        <v>15</v>
      </c>
      <c r="C52" s="30" t="s">
        <v>64</v>
      </c>
      <c r="D52" s="94"/>
      <c r="E52" s="97"/>
      <c r="F52" s="97"/>
      <c r="G52" s="97"/>
      <c r="H52" s="97">
        <v>0</v>
      </c>
      <c r="I52" s="112">
        <f t="shared" si="8"/>
        <v>0</v>
      </c>
    </row>
    <row r="53" spans="1:9" ht="15.75" customHeight="1" x14ac:dyDescent="0.25">
      <c r="A53" s="18" t="s">
        <v>7</v>
      </c>
      <c r="B53" s="29" t="s">
        <v>8</v>
      </c>
      <c r="C53" s="30" t="s">
        <v>64</v>
      </c>
      <c r="D53" s="94">
        <v>68792.099999999991</v>
      </c>
      <c r="E53" s="97">
        <v>57642.933320000004</v>
      </c>
      <c r="F53" s="97">
        <v>83.792954888715428</v>
      </c>
      <c r="G53" s="97">
        <v>57642.933319999996</v>
      </c>
      <c r="H53" s="101">
        <v>0</v>
      </c>
      <c r="I53" s="112">
        <f t="shared" si="8"/>
        <v>11149.166679999988</v>
      </c>
    </row>
    <row r="54" spans="1:9" x14ac:dyDescent="0.25">
      <c r="A54" s="18" t="s">
        <v>9</v>
      </c>
      <c r="B54" s="29" t="s">
        <v>10</v>
      </c>
      <c r="C54" s="30" t="s">
        <v>64</v>
      </c>
      <c r="D54" s="94">
        <v>206376.5</v>
      </c>
      <c r="E54" s="97">
        <v>172928.79999</v>
      </c>
      <c r="F54" s="97">
        <v>83.792873699282623</v>
      </c>
      <c r="G54" s="97">
        <v>172928.79999</v>
      </c>
      <c r="H54" s="101">
        <v>0</v>
      </c>
      <c r="I54" s="112">
        <f t="shared" si="8"/>
        <v>33447.70001</v>
      </c>
    </row>
    <row r="55" spans="1:9" ht="31.5" hidden="1" x14ac:dyDescent="0.25">
      <c r="A55" s="32" t="s">
        <v>65</v>
      </c>
      <c r="B55" s="29" t="s">
        <v>13</v>
      </c>
      <c r="C55" s="30" t="s">
        <v>66</v>
      </c>
      <c r="D55" s="94"/>
      <c r="E55" s="97"/>
      <c r="F55" s="97"/>
      <c r="G55" s="97"/>
      <c r="H55" s="97">
        <v>0</v>
      </c>
      <c r="I55" s="97">
        <v>0</v>
      </c>
    </row>
    <row r="56" spans="1:9" ht="15.75" hidden="1" customHeight="1" x14ac:dyDescent="0.25">
      <c r="A56" s="18" t="s">
        <v>7</v>
      </c>
      <c r="B56" s="29" t="s">
        <v>13</v>
      </c>
      <c r="C56" s="30" t="s">
        <v>66</v>
      </c>
      <c r="D56" s="94">
        <v>0</v>
      </c>
      <c r="E56" s="97"/>
      <c r="F56" s="97"/>
      <c r="G56" s="97"/>
      <c r="H56" s="97">
        <v>0</v>
      </c>
      <c r="I56" s="97">
        <v>0</v>
      </c>
    </row>
    <row r="57" spans="1:9" hidden="1" x14ac:dyDescent="0.25">
      <c r="A57" s="18" t="s">
        <v>9</v>
      </c>
      <c r="B57" s="29" t="s">
        <v>13</v>
      </c>
      <c r="C57" s="30" t="s">
        <v>66</v>
      </c>
      <c r="D57" s="94">
        <v>0</v>
      </c>
      <c r="E57" s="97"/>
      <c r="F57" s="97"/>
      <c r="G57" s="97"/>
      <c r="H57" s="97">
        <v>0</v>
      </c>
      <c r="I57" s="97">
        <v>0</v>
      </c>
    </row>
    <row r="58" spans="1:9" ht="31.5" customHeight="1" x14ac:dyDescent="0.25">
      <c r="A58" s="32" t="s">
        <v>205</v>
      </c>
      <c r="B58" s="29" t="s">
        <v>15</v>
      </c>
      <c r="C58" s="30" t="s">
        <v>67</v>
      </c>
      <c r="D58" s="94"/>
      <c r="E58" s="97"/>
      <c r="F58" s="97"/>
      <c r="G58" s="97"/>
      <c r="H58" s="97">
        <v>0</v>
      </c>
      <c r="I58" s="112">
        <f t="shared" ref="I58:I84" si="9">D58-E58</f>
        <v>0</v>
      </c>
    </row>
    <row r="59" spans="1:9" x14ac:dyDescent="0.25">
      <c r="A59" s="18" t="s">
        <v>7</v>
      </c>
      <c r="B59" s="29" t="s">
        <v>8</v>
      </c>
      <c r="C59" s="30" t="s">
        <v>67</v>
      </c>
      <c r="D59" s="94">
        <v>62582</v>
      </c>
      <c r="E59" s="97">
        <v>62582.033309999992</v>
      </c>
      <c r="F59" s="97">
        <v>100.00005322616725</v>
      </c>
      <c r="G59" s="97">
        <v>62582.033309999999</v>
      </c>
      <c r="H59" s="97">
        <v>0</v>
      </c>
      <c r="I59" s="112">
        <f t="shared" si="9"/>
        <v>-3.3309999991615769E-2</v>
      </c>
    </row>
    <row r="60" spans="1:9" x14ac:dyDescent="0.25">
      <c r="A60" s="18" t="s">
        <v>9</v>
      </c>
      <c r="B60" s="29" t="s">
        <v>10</v>
      </c>
      <c r="C60" s="30" t="s">
        <v>67</v>
      </c>
      <c r="D60" s="94">
        <v>187746.1</v>
      </c>
      <c r="E60" s="97">
        <v>187746.09993</v>
      </c>
      <c r="F60" s="97">
        <v>99.999999962715606</v>
      </c>
      <c r="G60" s="97">
        <v>187746.09993</v>
      </c>
      <c r="H60" s="97">
        <v>0</v>
      </c>
      <c r="I60" s="112">
        <f t="shared" si="9"/>
        <v>7.0000009145587683E-5</v>
      </c>
    </row>
    <row r="61" spans="1:9" ht="31.5" customHeight="1" x14ac:dyDescent="0.25">
      <c r="A61" s="32" t="s">
        <v>28</v>
      </c>
      <c r="B61" s="29" t="s">
        <v>15</v>
      </c>
      <c r="C61" s="30" t="s">
        <v>68</v>
      </c>
      <c r="D61" s="94"/>
      <c r="E61" s="97"/>
      <c r="F61" s="97"/>
      <c r="G61" s="97"/>
      <c r="H61" s="97"/>
      <c r="I61" s="112">
        <f t="shared" si="9"/>
        <v>0</v>
      </c>
    </row>
    <row r="62" spans="1:9" x14ac:dyDescent="0.25">
      <c r="A62" s="18" t="s">
        <v>7</v>
      </c>
      <c r="B62" s="29" t="s">
        <v>8</v>
      </c>
      <c r="C62" s="30" t="s">
        <v>68</v>
      </c>
      <c r="D62" s="94">
        <v>2951.1</v>
      </c>
      <c r="E62" s="97">
        <v>0</v>
      </c>
      <c r="F62" s="97">
        <v>0</v>
      </c>
      <c r="G62" s="97"/>
      <c r="H62" s="97"/>
      <c r="I62" s="112">
        <f t="shared" si="9"/>
        <v>2951.1</v>
      </c>
    </row>
    <row r="63" spans="1:9" x14ac:dyDescent="0.25">
      <c r="A63" s="18" t="s">
        <v>9</v>
      </c>
      <c r="B63" s="29" t="s">
        <v>10</v>
      </c>
      <c r="C63" s="30" t="s">
        <v>68</v>
      </c>
      <c r="D63" s="94">
        <v>8853.2999999999993</v>
      </c>
      <c r="E63" s="97">
        <v>0</v>
      </c>
      <c r="F63" s="97">
        <v>0</v>
      </c>
      <c r="G63" s="97"/>
      <c r="H63" s="97"/>
      <c r="I63" s="112">
        <f t="shared" si="9"/>
        <v>8853.2999999999993</v>
      </c>
    </row>
    <row r="64" spans="1:9" ht="19.5" customHeight="1" x14ac:dyDescent="0.25">
      <c r="A64" s="36" t="s">
        <v>73</v>
      </c>
      <c r="B64" s="29" t="s">
        <v>8</v>
      </c>
      <c r="C64" s="30" t="s">
        <v>74</v>
      </c>
      <c r="D64" s="94">
        <v>44422.3</v>
      </c>
      <c r="E64" s="97">
        <v>44422.315999999999</v>
      </c>
      <c r="F64" s="97">
        <v>100.00003601794593</v>
      </c>
      <c r="G64" s="97">
        <v>44422.315999999999</v>
      </c>
      <c r="H64" s="97">
        <v>0</v>
      </c>
      <c r="I64" s="112">
        <f t="shared" si="9"/>
        <v>-1.5999999995983671E-2</v>
      </c>
    </row>
    <row r="65" spans="1:9" x14ac:dyDescent="0.25">
      <c r="A65" s="32" t="s">
        <v>75</v>
      </c>
      <c r="B65" s="29" t="s">
        <v>15</v>
      </c>
      <c r="C65" s="30" t="s">
        <v>76</v>
      </c>
      <c r="D65" s="94"/>
      <c r="E65" s="97"/>
      <c r="F65" s="97"/>
      <c r="G65" s="97"/>
      <c r="H65" s="97">
        <v>0</v>
      </c>
      <c r="I65" s="112">
        <f t="shared" si="9"/>
        <v>0</v>
      </c>
    </row>
    <row r="66" spans="1:9" x14ac:dyDescent="0.25">
      <c r="A66" s="18" t="s">
        <v>7</v>
      </c>
      <c r="B66" s="29" t="s">
        <v>8</v>
      </c>
      <c r="C66" s="30" t="s">
        <v>76</v>
      </c>
      <c r="D66" s="94">
        <v>15000</v>
      </c>
      <c r="E66" s="97">
        <v>15000</v>
      </c>
      <c r="F66" s="97">
        <v>100</v>
      </c>
      <c r="G66" s="97">
        <v>15000</v>
      </c>
      <c r="H66" s="97">
        <v>0</v>
      </c>
      <c r="I66" s="112">
        <f t="shared" si="9"/>
        <v>0</v>
      </c>
    </row>
    <row r="67" spans="1:9" x14ac:dyDescent="0.25">
      <c r="A67" s="18" t="s">
        <v>9</v>
      </c>
      <c r="B67" s="29" t="s">
        <v>10</v>
      </c>
      <c r="C67" s="30" t="s">
        <v>76</v>
      </c>
      <c r="D67" s="94">
        <v>45000</v>
      </c>
      <c r="E67" s="97">
        <v>45000</v>
      </c>
      <c r="F67" s="97">
        <v>100</v>
      </c>
      <c r="G67" s="97">
        <v>45000</v>
      </c>
      <c r="H67" s="97">
        <v>0</v>
      </c>
      <c r="I67" s="112">
        <f t="shared" si="9"/>
        <v>0</v>
      </c>
    </row>
    <row r="68" spans="1:9" ht="31.5" x14ac:dyDescent="0.25">
      <c r="A68" s="32" t="s">
        <v>77</v>
      </c>
      <c r="B68" s="29" t="s">
        <v>15</v>
      </c>
      <c r="C68" s="30" t="s">
        <v>78</v>
      </c>
      <c r="D68" s="94"/>
      <c r="E68" s="97"/>
      <c r="F68" s="97"/>
      <c r="G68" s="97"/>
      <c r="H68" s="97">
        <v>0</v>
      </c>
      <c r="I68" s="112">
        <f t="shared" si="9"/>
        <v>0</v>
      </c>
    </row>
    <row r="69" spans="1:9" ht="19.5" customHeight="1" x14ac:dyDescent="0.25">
      <c r="A69" s="18" t="s">
        <v>7</v>
      </c>
      <c r="B69" s="29" t="s">
        <v>8</v>
      </c>
      <c r="C69" s="30" t="s">
        <v>78</v>
      </c>
      <c r="D69" s="94">
        <v>6350.7999999999993</v>
      </c>
      <c r="E69" s="97">
        <v>3114.25</v>
      </c>
      <c r="F69" s="97">
        <v>49.037129180575683</v>
      </c>
      <c r="G69" s="97">
        <v>3114.25</v>
      </c>
      <c r="H69" s="97">
        <v>0</v>
      </c>
      <c r="I69" s="112">
        <f t="shared" si="9"/>
        <v>3236.5499999999993</v>
      </c>
    </row>
    <row r="70" spans="1:9" ht="19.5" customHeight="1" x14ac:dyDescent="0.25">
      <c r="A70" s="18" t="s">
        <v>9</v>
      </c>
      <c r="B70" s="29" t="s">
        <v>10</v>
      </c>
      <c r="C70" s="30" t="s">
        <v>78</v>
      </c>
      <c r="D70" s="94">
        <v>19052.300000000003</v>
      </c>
      <c r="E70" s="97">
        <v>9342.75</v>
      </c>
      <c r="F70" s="97">
        <v>49.037386562252316</v>
      </c>
      <c r="G70" s="97">
        <v>9342.75</v>
      </c>
      <c r="H70" s="97">
        <v>0</v>
      </c>
      <c r="I70" s="112">
        <f t="shared" si="9"/>
        <v>9709.5500000000029</v>
      </c>
    </row>
    <row r="71" spans="1:9" x14ac:dyDescent="0.25">
      <c r="A71" s="32" t="s">
        <v>189</v>
      </c>
      <c r="B71" s="29" t="s">
        <v>15</v>
      </c>
      <c r="C71" s="30" t="s">
        <v>190</v>
      </c>
      <c r="D71" s="94">
        <v>0</v>
      </c>
      <c r="E71" s="97"/>
      <c r="F71" s="97"/>
      <c r="G71" s="97"/>
      <c r="H71" s="97">
        <v>0</v>
      </c>
      <c r="I71" s="112">
        <f t="shared" si="9"/>
        <v>0</v>
      </c>
    </row>
    <row r="72" spans="1:9" x14ac:dyDescent="0.25">
      <c r="A72" s="18" t="s">
        <v>7</v>
      </c>
      <c r="B72" s="29" t="s">
        <v>8</v>
      </c>
      <c r="C72" s="30" t="s">
        <v>190</v>
      </c>
      <c r="D72" s="94">
        <v>2100</v>
      </c>
      <c r="E72" s="97">
        <v>0</v>
      </c>
      <c r="F72" s="97">
        <v>0</v>
      </c>
      <c r="G72" s="97"/>
      <c r="H72" s="97">
        <v>0</v>
      </c>
      <c r="I72" s="112">
        <f t="shared" si="9"/>
        <v>2100</v>
      </c>
    </row>
    <row r="73" spans="1:9" x14ac:dyDescent="0.25">
      <c r="A73" s="18" t="s">
        <v>9</v>
      </c>
      <c r="B73" s="29" t="s">
        <v>10</v>
      </c>
      <c r="C73" s="30" t="s">
        <v>190</v>
      </c>
      <c r="D73" s="94">
        <v>39900</v>
      </c>
      <c r="E73" s="97">
        <v>0</v>
      </c>
      <c r="F73" s="97">
        <v>0</v>
      </c>
      <c r="G73" s="97"/>
      <c r="H73" s="97">
        <v>0</v>
      </c>
      <c r="I73" s="112">
        <f t="shared" si="9"/>
        <v>39900</v>
      </c>
    </row>
    <row r="74" spans="1:9" ht="31.5" x14ac:dyDescent="0.25">
      <c r="A74" s="32" t="s">
        <v>191</v>
      </c>
      <c r="B74" s="29" t="s">
        <v>15</v>
      </c>
      <c r="C74" s="30" t="s">
        <v>192</v>
      </c>
      <c r="D74" s="94">
        <v>0</v>
      </c>
      <c r="E74" s="97"/>
      <c r="F74" s="97"/>
      <c r="G74" s="97"/>
      <c r="H74" s="97">
        <v>0</v>
      </c>
      <c r="I74" s="112">
        <f t="shared" si="9"/>
        <v>0</v>
      </c>
    </row>
    <row r="75" spans="1:9" x14ac:dyDescent="0.25">
      <c r="A75" s="18" t="s">
        <v>7</v>
      </c>
      <c r="B75" s="29" t="s">
        <v>8</v>
      </c>
      <c r="C75" s="30" t="s">
        <v>192</v>
      </c>
      <c r="D75" s="94">
        <v>280.10000000000002</v>
      </c>
      <c r="E75" s="97">
        <v>0</v>
      </c>
      <c r="F75" s="97">
        <v>0</v>
      </c>
      <c r="G75" s="97"/>
      <c r="H75" s="97">
        <v>0</v>
      </c>
      <c r="I75" s="112">
        <f t="shared" si="9"/>
        <v>280.10000000000002</v>
      </c>
    </row>
    <row r="76" spans="1:9" x14ac:dyDescent="0.25">
      <c r="A76" s="18" t="s">
        <v>9</v>
      </c>
      <c r="B76" s="29" t="s">
        <v>10</v>
      </c>
      <c r="C76" s="30" t="s">
        <v>192</v>
      </c>
      <c r="D76" s="94">
        <v>5321</v>
      </c>
      <c r="E76" s="97">
        <v>0</v>
      </c>
      <c r="F76" s="97">
        <v>0</v>
      </c>
      <c r="G76" s="97"/>
      <c r="H76" s="97">
        <v>0</v>
      </c>
      <c r="I76" s="112">
        <f t="shared" si="9"/>
        <v>5321</v>
      </c>
    </row>
    <row r="77" spans="1:9" ht="47.25" x14ac:dyDescent="0.25">
      <c r="A77" s="32" t="s">
        <v>193</v>
      </c>
      <c r="B77" s="29" t="s">
        <v>15</v>
      </c>
      <c r="C77" s="30" t="s">
        <v>194</v>
      </c>
      <c r="D77" s="94">
        <v>0</v>
      </c>
      <c r="E77" s="97"/>
      <c r="F77" s="97"/>
      <c r="G77" s="97"/>
      <c r="H77" s="97">
        <v>0</v>
      </c>
      <c r="I77" s="112">
        <f t="shared" si="9"/>
        <v>0</v>
      </c>
    </row>
    <row r="78" spans="1:9" x14ac:dyDescent="0.25">
      <c r="A78" s="18" t="s">
        <v>7</v>
      </c>
      <c r="B78" s="29" t="s">
        <v>8</v>
      </c>
      <c r="C78" s="30" t="s">
        <v>194</v>
      </c>
      <c r="D78" s="94">
        <v>157.9</v>
      </c>
      <c r="E78" s="97">
        <v>42.679050000000004</v>
      </c>
      <c r="F78" s="97">
        <v>27.029164027865736</v>
      </c>
      <c r="G78" s="97">
        <v>42.679049999999997</v>
      </c>
      <c r="H78" s="97">
        <v>0</v>
      </c>
      <c r="I78" s="112">
        <f t="shared" si="9"/>
        <v>115.22095</v>
      </c>
    </row>
    <row r="79" spans="1:9" x14ac:dyDescent="0.25">
      <c r="A79" s="18" t="s">
        <v>9</v>
      </c>
      <c r="B79" s="29" t="s">
        <v>10</v>
      </c>
      <c r="C79" s="30" t="s">
        <v>194</v>
      </c>
      <c r="D79" s="94">
        <v>3000</v>
      </c>
      <c r="E79" s="97">
        <v>810.90197000000001</v>
      </c>
      <c r="F79" s="97">
        <v>27.030065666666669</v>
      </c>
      <c r="G79" s="97">
        <v>810.90197000000001</v>
      </c>
      <c r="H79" s="97">
        <v>0</v>
      </c>
      <c r="I79" s="112">
        <f t="shared" si="9"/>
        <v>2189.0980300000001</v>
      </c>
    </row>
    <row r="80" spans="1:9" s="25" customFormat="1" ht="31.5" x14ac:dyDescent="0.25">
      <c r="A80" s="23" t="s">
        <v>79</v>
      </c>
      <c r="B80" s="26" t="s">
        <v>8</v>
      </c>
      <c r="C80" s="41">
        <v>0</v>
      </c>
      <c r="D80" s="87">
        <v>130273.5</v>
      </c>
      <c r="E80" s="100">
        <f>E81</f>
        <v>104051.7</v>
      </c>
      <c r="F80" s="115">
        <v>79.871731395870995</v>
      </c>
      <c r="G80" s="100">
        <f>G81</f>
        <v>104051.7</v>
      </c>
      <c r="H80" s="100">
        <v>0</v>
      </c>
      <c r="I80" s="115">
        <f t="shared" si="9"/>
        <v>26221.800000000003</v>
      </c>
    </row>
    <row r="81" spans="1:9" s="25" customFormat="1" x14ac:dyDescent="0.25">
      <c r="A81" s="18" t="s">
        <v>7</v>
      </c>
      <c r="B81" s="26" t="s">
        <v>8</v>
      </c>
      <c r="C81" s="42"/>
      <c r="D81" s="89">
        <v>130273.5</v>
      </c>
      <c r="E81" s="104">
        <f>E82+E83+E84</f>
        <v>104051.7</v>
      </c>
      <c r="F81" s="116">
        <v>79.871731395870995</v>
      </c>
      <c r="G81" s="104">
        <f>G82+G83+G84</f>
        <v>104051.7</v>
      </c>
      <c r="H81" s="104">
        <v>0</v>
      </c>
      <c r="I81" s="116">
        <f t="shared" si="9"/>
        <v>26221.800000000003</v>
      </c>
    </row>
    <row r="82" spans="1:9" ht="63" x14ac:dyDescent="0.25">
      <c r="A82" s="36" t="s">
        <v>80</v>
      </c>
      <c r="B82" s="29" t="s">
        <v>8</v>
      </c>
      <c r="C82" s="43" t="s">
        <v>81</v>
      </c>
      <c r="D82" s="94">
        <v>56193.1</v>
      </c>
      <c r="E82" s="106">
        <v>50547.6</v>
      </c>
      <c r="F82" s="106">
        <v>89.953392854282825</v>
      </c>
      <c r="G82" s="106">
        <v>50547.6</v>
      </c>
      <c r="H82" s="106">
        <v>0</v>
      </c>
      <c r="I82" s="112">
        <f t="shared" si="9"/>
        <v>5645.5</v>
      </c>
    </row>
    <row r="83" spans="1:9" ht="47.25" x14ac:dyDescent="0.25">
      <c r="A83" s="44" t="s">
        <v>82</v>
      </c>
      <c r="B83" s="29" t="s">
        <v>8</v>
      </c>
      <c r="C83" s="43" t="s">
        <v>83</v>
      </c>
      <c r="D83" s="94">
        <v>33789</v>
      </c>
      <c r="E83" s="106">
        <v>33788.9</v>
      </c>
      <c r="F83" s="106">
        <v>99.999704045695353</v>
      </c>
      <c r="G83" s="106">
        <v>33788.9</v>
      </c>
      <c r="H83" s="106">
        <v>0</v>
      </c>
      <c r="I83" s="112">
        <f t="shared" si="9"/>
        <v>9.9999999998544808E-2</v>
      </c>
    </row>
    <row r="84" spans="1:9" ht="63" x14ac:dyDescent="0.25">
      <c r="A84" s="44" t="s">
        <v>84</v>
      </c>
      <c r="B84" s="29" t="s">
        <v>8</v>
      </c>
      <c r="C84" s="43" t="s">
        <v>85</v>
      </c>
      <c r="D84" s="94">
        <v>40291.4</v>
      </c>
      <c r="E84" s="106">
        <v>19715.2</v>
      </c>
      <c r="F84" s="106">
        <v>48.931533776438648</v>
      </c>
      <c r="G84" s="106">
        <v>19715.2</v>
      </c>
      <c r="H84" s="106">
        <v>0</v>
      </c>
      <c r="I84" s="112">
        <f t="shared" si="9"/>
        <v>20576.2</v>
      </c>
    </row>
    <row r="85" spans="1:9" s="25" customFormat="1" ht="31.5" x14ac:dyDescent="0.25">
      <c r="A85" s="23" t="s">
        <v>86</v>
      </c>
      <c r="B85" s="29" t="s">
        <v>15</v>
      </c>
      <c r="C85" s="41">
        <v>0</v>
      </c>
      <c r="D85" s="87">
        <v>461729.69999999995</v>
      </c>
      <c r="E85" s="100">
        <v>255915.29147</v>
      </c>
      <c r="F85" s="100">
        <v>55.42534765903082</v>
      </c>
      <c r="G85" s="100">
        <v>255912.65538999997</v>
      </c>
      <c r="H85" s="100">
        <v>2.636079999998401</v>
      </c>
      <c r="I85" s="100">
        <f>D85-E85</f>
        <v>205814.40852999996</v>
      </c>
    </row>
    <row r="86" spans="1:9" s="25" customFormat="1" x14ac:dyDescent="0.25">
      <c r="A86" s="18" t="s">
        <v>7</v>
      </c>
      <c r="B86" s="26" t="s">
        <v>8</v>
      </c>
      <c r="C86" s="41"/>
      <c r="D86" s="89">
        <v>276027.89999999997</v>
      </c>
      <c r="E86" s="104">
        <v>160584.04716000002</v>
      </c>
      <c r="F86" s="104">
        <v>58.176744872529206</v>
      </c>
      <c r="G86" s="104">
        <v>160583.44085999997</v>
      </c>
      <c r="H86" s="104">
        <v>0.60630000000128348</v>
      </c>
      <c r="I86" s="104">
        <f>D86-E86</f>
        <v>115443.85283999995</v>
      </c>
    </row>
    <row r="87" spans="1:9" s="25" customFormat="1" x14ac:dyDescent="0.25">
      <c r="A87" s="18" t="s">
        <v>9</v>
      </c>
      <c r="B87" s="26" t="s">
        <v>10</v>
      </c>
      <c r="C87" s="41"/>
      <c r="D87" s="89">
        <v>185701.8</v>
      </c>
      <c r="E87" s="104">
        <v>95331.244309999995</v>
      </c>
      <c r="F87" s="104">
        <v>51.335659810513413</v>
      </c>
      <c r="G87" s="104">
        <v>95329.214529999997</v>
      </c>
      <c r="H87" s="104">
        <v>2.0297799999971176</v>
      </c>
      <c r="I87" s="116">
        <f>D87-E87</f>
        <v>90370.555689999994</v>
      </c>
    </row>
    <row r="88" spans="1:9" ht="47.25" x14ac:dyDescent="0.25">
      <c r="A88" s="49" t="s">
        <v>95</v>
      </c>
      <c r="B88" s="29" t="s">
        <v>8</v>
      </c>
      <c r="C88" s="45" t="s">
        <v>96</v>
      </c>
      <c r="D88" s="94">
        <v>24403.9</v>
      </c>
      <c r="E88" s="97">
        <v>0</v>
      </c>
      <c r="F88" s="97">
        <v>0</v>
      </c>
      <c r="G88" s="97"/>
      <c r="H88" s="102"/>
      <c r="I88" s="97">
        <f>D88-E88</f>
        <v>24403.9</v>
      </c>
    </row>
    <row r="89" spans="1:9" ht="31.5" hidden="1" x14ac:dyDescent="0.25">
      <c r="A89" s="44" t="s">
        <v>87</v>
      </c>
      <c r="B89" s="38" t="s">
        <v>13</v>
      </c>
      <c r="C89" s="45" t="s">
        <v>88</v>
      </c>
      <c r="D89" s="94">
        <v>0</v>
      </c>
      <c r="E89" s="97">
        <v>0</v>
      </c>
      <c r="F89" s="97"/>
      <c r="G89" s="97"/>
      <c r="H89" s="102">
        <v>0</v>
      </c>
      <c r="I89" s="97">
        <v>0</v>
      </c>
    </row>
    <row r="90" spans="1:9" ht="31.5" x14ac:dyDescent="0.25">
      <c r="A90" s="46" t="s">
        <v>89</v>
      </c>
      <c r="B90" s="38" t="s">
        <v>8</v>
      </c>
      <c r="C90" s="45" t="s">
        <v>90</v>
      </c>
      <c r="D90" s="94">
        <v>67538</v>
      </c>
      <c r="E90" s="97">
        <v>60548.082719999999</v>
      </c>
      <c r="F90" s="97">
        <v>89.650393437768358</v>
      </c>
      <c r="G90" s="97">
        <v>60548.082719999999</v>
      </c>
      <c r="H90" s="97">
        <v>0</v>
      </c>
      <c r="I90" s="112">
        <f t="shared" ref="I90:I91" si="10">D90-E90</f>
        <v>6989.9172800000015</v>
      </c>
    </row>
    <row r="91" spans="1:9" ht="126" x14ac:dyDescent="0.25">
      <c r="A91" s="31" t="s">
        <v>91</v>
      </c>
      <c r="B91" s="29" t="s">
        <v>8</v>
      </c>
      <c r="C91" s="43" t="s">
        <v>92</v>
      </c>
      <c r="D91" s="94">
        <v>31361.500000000004</v>
      </c>
      <c r="E91" s="97">
        <v>0</v>
      </c>
      <c r="F91" s="97">
        <v>0</v>
      </c>
      <c r="G91" s="97"/>
      <c r="H91" s="97">
        <v>0</v>
      </c>
      <c r="I91" s="112">
        <f t="shared" si="10"/>
        <v>31361.500000000004</v>
      </c>
    </row>
    <row r="92" spans="1:9" ht="126" hidden="1" x14ac:dyDescent="0.25">
      <c r="A92" s="47" t="s">
        <v>93</v>
      </c>
      <c r="B92" s="48" t="s">
        <v>13</v>
      </c>
      <c r="C92" s="43" t="s">
        <v>94</v>
      </c>
      <c r="D92" s="94">
        <v>0</v>
      </c>
      <c r="E92" s="97"/>
      <c r="F92" s="97"/>
      <c r="G92" s="97"/>
      <c r="H92" s="97"/>
      <c r="I92" s="97"/>
    </row>
    <row r="93" spans="1:9" ht="47.25" x14ac:dyDescent="0.25">
      <c r="A93" s="46" t="s">
        <v>97</v>
      </c>
      <c r="B93" s="29" t="s">
        <v>8</v>
      </c>
      <c r="C93" s="45" t="s">
        <v>98</v>
      </c>
      <c r="D93" s="94">
        <v>55871.200000000004</v>
      </c>
      <c r="E93" s="97">
        <v>43665.933929999999</v>
      </c>
      <c r="F93" s="97">
        <v>78.154637684531565</v>
      </c>
      <c r="G93" s="97">
        <v>43665.933929999999</v>
      </c>
      <c r="H93" s="97">
        <v>0</v>
      </c>
      <c r="I93" s="112">
        <f t="shared" ref="I93:I101" si="11">D93-E93</f>
        <v>12205.266070000005</v>
      </c>
    </row>
    <row r="94" spans="1:9" ht="115.5" customHeight="1" x14ac:dyDescent="0.25">
      <c r="A94" s="46" t="s">
        <v>103</v>
      </c>
      <c r="B94" s="38" t="s">
        <v>8</v>
      </c>
      <c r="C94" s="45" t="s">
        <v>104</v>
      </c>
      <c r="D94" s="94">
        <v>28954.799999999996</v>
      </c>
      <c r="E94" s="97">
        <v>19029.170379999996</v>
      </c>
      <c r="F94" s="97">
        <v>65.720261856410673</v>
      </c>
      <c r="G94" s="97">
        <v>19029.17038</v>
      </c>
      <c r="H94" s="97">
        <v>0</v>
      </c>
      <c r="I94" s="112">
        <f t="shared" si="11"/>
        <v>9925.6296199999997</v>
      </c>
    </row>
    <row r="95" spans="1:9" ht="47.25" x14ac:dyDescent="0.25">
      <c r="A95" s="46" t="s">
        <v>99</v>
      </c>
      <c r="B95" s="29" t="s">
        <v>8</v>
      </c>
      <c r="C95" s="45" t="s">
        <v>100</v>
      </c>
      <c r="D95" s="94">
        <v>10500</v>
      </c>
      <c r="E95" s="97">
        <v>7430.9644399999997</v>
      </c>
      <c r="F95" s="97">
        <v>70.771089904761894</v>
      </c>
      <c r="G95" s="97">
        <v>7430.9644399999997</v>
      </c>
      <c r="H95" s="97">
        <v>0</v>
      </c>
      <c r="I95" s="112">
        <f t="shared" si="11"/>
        <v>3069.0355600000003</v>
      </c>
    </row>
    <row r="96" spans="1:9" ht="31.5" x14ac:dyDescent="0.25">
      <c r="A96" s="46" t="s">
        <v>101</v>
      </c>
      <c r="B96" s="29" t="s">
        <v>15</v>
      </c>
      <c r="C96" s="45" t="s">
        <v>102</v>
      </c>
      <c r="D96" s="94">
        <v>0</v>
      </c>
      <c r="E96" s="97"/>
      <c r="F96" s="97"/>
      <c r="G96" s="97"/>
      <c r="H96" s="97">
        <v>0</v>
      </c>
      <c r="I96" s="112">
        <f t="shared" si="11"/>
        <v>0</v>
      </c>
    </row>
    <row r="97" spans="1:9" x14ac:dyDescent="0.25">
      <c r="A97" s="50" t="s">
        <v>7</v>
      </c>
      <c r="B97" s="29" t="s">
        <v>8</v>
      </c>
      <c r="C97" s="45" t="s">
        <v>102</v>
      </c>
      <c r="D97" s="94">
        <v>38831.199999999997</v>
      </c>
      <c r="E97" s="97">
        <v>16104.477490000001</v>
      </c>
      <c r="F97" s="97">
        <v>41.473035832011377</v>
      </c>
      <c r="G97" s="97">
        <v>16103.87119</v>
      </c>
      <c r="H97" s="97">
        <v>0.60630000000128348</v>
      </c>
      <c r="I97" s="112">
        <f t="shared" si="11"/>
        <v>22726.722509999996</v>
      </c>
    </row>
    <row r="98" spans="1:9" x14ac:dyDescent="0.25">
      <c r="A98" s="50" t="s">
        <v>9</v>
      </c>
      <c r="B98" s="29" t="s">
        <v>10</v>
      </c>
      <c r="C98" s="45" t="s">
        <v>102</v>
      </c>
      <c r="D98" s="94">
        <v>130000</v>
      </c>
      <c r="E98" s="97">
        <v>53914.989739999997</v>
      </c>
      <c r="F98" s="97">
        <v>41.473069030769224</v>
      </c>
      <c r="G98" s="97">
        <v>53912.95996</v>
      </c>
      <c r="H98" s="97">
        <v>2.0297799999971176</v>
      </c>
      <c r="I98" s="112">
        <f t="shared" si="11"/>
        <v>76085.01026000001</v>
      </c>
    </row>
    <row r="99" spans="1:9" ht="47.25" x14ac:dyDescent="0.25">
      <c r="A99" s="51" t="s">
        <v>105</v>
      </c>
      <c r="B99" s="29" t="s">
        <v>15</v>
      </c>
      <c r="C99" s="45" t="s">
        <v>106</v>
      </c>
      <c r="D99" s="94">
        <v>0</v>
      </c>
      <c r="E99" s="97"/>
      <c r="F99" s="97"/>
      <c r="G99" s="97"/>
      <c r="H99" s="97">
        <v>0</v>
      </c>
      <c r="I99" s="112">
        <f t="shared" si="11"/>
        <v>0</v>
      </c>
    </row>
    <row r="100" spans="1:9" ht="15.75" customHeight="1" x14ac:dyDescent="0.25">
      <c r="A100" s="50" t="s">
        <v>7</v>
      </c>
      <c r="B100" s="29" t="s">
        <v>8</v>
      </c>
      <c r="C100" s="45" t="s">
        <v>106</v>
      </c>
      <c r="D100" s="94">
        <v>18567.300000000003</v>
      </c>
      <c r="E100" s="97">
        <v>13805.418200000002</v>
      </c>
      <c r="F100" s="97">
        <v>74.35339656277435</v>
      </c>
      <c r="G100" s="97">
        <v>13805.4182</v>
      </c>
      <c r="H100" s="97">
        <v>0</v>
      </c>
      <c r="I100" s="112">
        <f t="shared" si="11"/>
        <v>4761.881800000001</v>
      </c>
    </row>
    <row r="101" spans="1:9" x14ac:dyDescent="0.25">
      <c r="A101" s="50" t="s">
        <v>9</v>
      </c>
      <c r="B101" s="29" t="s">
        <v>10</v>
      </c>
      <c r="C101" s="45" t="s">
        <v>106</v>
      </c>
      <c r="D101" s="94">
        <v>55701.799999999996</v>
      </c>
      <c r="E101" s="97">
        <v>41416.254569999997</v>
      </c>
      <c r="F101" s="97">
        <v>74.353529993644727</v>
      </c>
      <c r="G101" s="97">
        <v>41416.254569999997</v>
      </c>
      <c r="H101" s="97">
        <v>0</v>
      </c>
      <c r="I101" s="112">
        <f t="shared" si="11"/>
        <v>14285.545429999998</v>
      </c>
    </row>
    <row r="102" spans="1:9" s="25" customFormat="1" x14ac:dyDescent="0.25">
      <c r="A102" s="23" t="s">
        <v>107</v>
      </c>
      <c r="B102" s="26" t="s">
        <v>8</v>
      </c>
      <c r="C102" s="41">
        <v>0</v>
      </c>
      <c r="D102" s="87">
        <v>1024296.9000000001</v>
      </c>
      <c r="E102" s="100">
        <v>851438.11494999984</v>
      </c>
      <c r="F102" s="100">
        <v>83.124152279480654</v>
      </c>
      <c r="G102" s="100">
        <v>851438.11494999984</v>
      </c>
      <c r="H102" s="100">
        <v>0</v>
      </c>
      <c r="I102" s="100">
        <f>D102-E102</f>
        <v>172858.7850500003</v>
      </c>
    </row>
    <row r="103" spans="1:9" s="25" customFormat="1" x14ac:dyDescent="0.25">
      <c r="A103" s="18" t="s">
        <v>7</v>
      </c>
      <c r="B103" s="26" t="s">
        <v>8</v>
      </c>
      <c r="C103" s="42"/>
      <c r="D103" s="89">
        <v>1024296.9000000001</v>
      </c>
      <c r="E103" s="104">
        <v>851438.11494999984</v>
      </c>
      <c r="F103" s="104">
        <v>83.124152279480654</v>
      </c>
      <c r="G103" s="104">
        <v>851438.11494999984</v>
      </c>
      <c r="H103" s="104">
        <v>0</v>
      </c>
      <c r="I103" s="104">
        <f>D103-E103</f>
        <v>172858.7850500003</v>
      </c>
    </row>
    <row r="104" spans="1:9" ht="63" x14ac:dyDescent="0.25">
      <c r="A104" s="52" t="s">
        <v>108</v>
      </c>
      <c r="B104" s="53" t="s">
        <v>8</v>
      </c>
      <c r="C104" s="54" t="s">
        <v>109</v>
      </c>
      <c r="D104" s="94">
        <v>360315.30000000005</v>
      </c>
      <c r="E104" s="97">
        <v>325315.3</v>
      </c>
      <c r="F104" s="97">
        <v>90.286285372838719</v>
      </c>
      <c r="G104" s="97">
        <v>325315.3</v>
      </c>
      <c r="H104" s="97">
        <v>0</v>
      </c>
      <c r="I104" s="97">
        <f>D104-G104</f>
        <v>35000.000000000058</v>
      </c>
    </row>
    <row r="105" spans="1:9" ht="63" x14ac:dyDescent="0.25">
      <c r="A105" s="52" t="s">
        <v>110</v>
      </c>
      <c r="B105" s="53" t="s">
        <v>8</v>
      </c>
      <c r="C105" s="54" t="s">
        <v>111</v>
      </c>
      <c r="D105" s="94">
        <v>17397.699999999997</v>
      </c>
      <c r="E105" s="97">
        <v>17182.416529999999</v>
      </c>
      <c r="F105" s="97">
        <v>98.762575110503121</v>
      </c>
      <c r="G105" s="97">
        <v>17182.416529999999</v>
      </c>
      <c r="H105" s="97">
        <v>0</v>
      </c>
      <c r="I105" s="112">
        <f t="shared" ref="I105:I111" si="12">D105-G105</f>
        <v>215.28346999999849</v>
      </c>
    </row>
    <row r="106" spans="1:9" ht="31.5" x14ac:dyDescent="0.25">
      <c r="A106" s="52" t="s">
        <v>112</v>
      </c>
      <c r="B106" s="55" t="s">
        <v>8</v>
      </c>
      <c r="C106" s="54" t="s">
        <v>113</v>
      </c>
      <c r="D106" s="94">
        <v>40010.5</v>
      </c>
      <c r="E106" s="97">
        <v>27590.144780000002</v>
      </c>
      <c r="F106" s="97">
        <v>68.957260669074373</v>
      </c>
      <c r="G106" s="97">
        <v>27590.144779999999</v>
      </c>
      <c r="H106" s="97">
        <v>0</v>
      </c>
      <c r="I106" s="112">
        <f t="shared" si="12"/>
        <v>12420.355220000001</v>
      </c>
    </row>
    <row r="107" spans="1:9" ht="47.25" x14ac:dyDescent="0.25">
      <c r="A107" s="56" t="s">
        <v>114</v>
      </c>
      <c r="B107" s="38" t="s">
        <v>8</v>
      </c>
      <c r="C107" s="45" t="s">
        <v>115</v>
      </c>
      <c r="D107" s="94">
        <v>269897.59999999998</v>
      </c>
      <c r="E107" s="97">
        <v>251348.79964000001</v>
      </c>
      <c r="F107" s="97">
        <v>93.127467469143866</v>
      </c>
      <c r="G107" s="97">
        <v>251348.79964000001</v>
      </c>
      <c r="H107" s="97">
        <v>0</v>
      </c>
      <c r="I107" s="112">
        <f t="shared" si="12"/>
        <v>18548.800359999965</v>
      </c>
    </row>
    <row r="108" spans="1:9" ht="47.25" x14ac:dyDescent="0.25">
      <c r="A108" s="56" t="s">
        <v>116</v>
      </c>
      <c r="B108" s="38" t="s">
        <v>8</v>
      </c>
      <c r="C108" s="45" t="s">
        <v>195</v>
      </c>
      <c r="D108" s="94">
        <v>1418.8999999999996</v>
      </c>
      <c r="E108" s="97">
        <v>0</v>
      </c>
      <c r="F108" s="97">
        <v>0</v>
      </c>
      <c r="G108" s="97"/>
      <c r="H108" s="97">
        <v>0</v>
      </c>
      <c r="I108" s="112">
        <f t="shared" si="12"/>
        <v>1418.8999999999996</v>
      </c>
    </row>
    <row r="109" spans="1:9" ht="101.25" customHeight="1" x14ac:dyDescent="0.25">
      <c r="A109" s="57" t="s">
        <v>117</v>
      </c>
      <c r="B109" s="55" t="s">
        <v>8</v>
      </c>
      <c r="C109" s="58" t="s">
        <v>118</v>
      </c>
      <c r="D109" s="94">
        <v>49786</v>
      </c>
      <c r="E109" s="97">
        <v>36171.250009999996</v>
      </c>
      <c r="F109" s="97">
        <v>72.653456815168909</v>
      </c>
      <c r="G109" s="97">
        <v>36171.250010000003</v>
      </c>
      <c r="H109" s="97">
        <v>0</v>
      </c>
      <c r="I109" s="112">
        <f t="shared" si="12"/>
        <v>13614.749989999997</v>
      </c>
    </row>
    <row r="110" spans="1:9" ht="69" customHeight="1" x14ac:dyDescent="0.25">
      <c r="A110" s="28" t="s">
        <v>119</v>
      </c>
      <c r="B110" s="38" t="s">
        <v>8</v>
      </c>
      <c r="C110" s="58" t="s">
        <v>120</v>
      </c>
      <c r="D110" s="94">
        <v>247900</v>
      </c>
      <c r="E110" s="97">
        <v>193830.20399000001</v>
      </c>
      <c r="F110" s="97">
        <v>78.188868087938687</v>
      </c>
      <c r="G110" s="97">
        <v>193830.20399000001</v>
      </c>
      <c r="H110" s="97">
        <v>0</v>
      </c>
      <c r="I110" s="112">
        <f t="shared" si="12"/>
        <v>54069.796009999991</v>
      </c>
    </row>
    <row r="111" spans="1:9" ht="69" customHeight="1" x14ac:dyDescent="0.25">
      <c r="A111" s="28" t="s">
        <v>206</v>
      </c>
      <c r="B111" s="38" t="s">
        <v>8</v>
      </c>
      <c r="C111" s="58" t="s">
        <v>207</v>
      </c>
      <c r="D111" s="94">
        <v>37570.9</v>
      </c>
      <c r="E111" s="97"/>
      <c r="F111" s="97">
        <v>0</v>
      </c>
      <c r="G111" s="97"/>
      <c r="H111" s="97">
        <v>0</v>
      </c>
      <c r="I111" s="112">
        <f t="shared" si="12"/>
        <v>37570.9</v>
      </c>
    </row>
    <row r="112" spans="1:9" s="25" customFormat="1" ht="31.5" x14ac:dyDescent="0.25">
      <c r="A112" s="23" t="s">
        <v>121</v>
      </c>
      <c r="B112" s="29" t="s">
        <v>15</v>
      </c>
      <c r="C112" s="41">
        <v>0</v>
      </c>
      <c r="D112" s="87">
        <v>38402.1</v>
      </c>
      <c r="E112" s="100">
        <v>0</v>
      </c>
      <c r="F112" s="100">
        <v>0</v>
      </c>
      <c r="G112" s="100">
        <v>0</v>
      </c>
      <c r="H112" s="100">
        <v>0</v>
      </c>
      <c r="I112" s="100">
        <v>38402.1</v>
      </c>
    </row>
    <row r="113" spans="1:9" s="25" customFormat="1" x14ac:dyDescent="0.25">
      <c r="A113" s="18" t="s">
        <v>7</v>
      </c>
      <c r="B113" s="26" t="s">
        <v>8</v>
      </c>
      <c r="C113" s="42"/>
      <c r="D113" s="89">
        <v>30896.1</v>
      </c>
      <c r="E113" s="104">
        <v>0</v>
      </c>
      <c r="F113" s="104">
        <v>0</v>
      </c>
      <c r="G113" s="104">
        <v>0</v>
      </c>
      <c r="H113" s="104">
        <v>0</v>
      </c>
      <c r="I113" s="104">
        <v>30896.1</v>
      </c>
    </row>
    <row r="114" spans="1:9" s="25" customFormat="1" x14ac:dyDescent="0.25">
      <c r="A114" s="18" t="s">
        <v>9</v>
      </c>
      <c r="B114" s="26" t="s">
        <v>10</v>
      </c>
      <c r="C114" s="42"/>
      <c r="D114" s="89">
        <v>7506</v>
      </c>
      <c r="E114" s="104">
        <v>0</v>
      </c>
      <c r="F114" s="104">
        <v>0</v>
      </c>
      <c r="G114" s="104">
        <v>0</v>
      </c>
      <c r="H114" s="104">
        <v>0</v>
      </c>
      <c r="I114" s="104">
        <v>7506</v>
      </c>
    </row>
    <row r="115" spans="1:9" ht="31.5" x14ac:dyDescent="0.25">
      <c r="A115" s="44" t="s">
        <v>122</v>
      </c>
      <c r="B115" s="29" t="s">
        <v>8</v>
      </c>
      <c r="C115" s="43" t="s">
        <v>123</v>
      </c>
      <c r="D115" s="94">
        <v>19855.099999999999</v>
      </c>
      <c r="E115" s="97">
        <v>0</v>
      </c>
      <c r="F115" s="97">
        <v>0</v>
      </c>
      <c r="G115" s="97"/>
      <c r="H115" s="97">
        <v>0</v>
      </c>
      <c r="I115" s="97">
        <v>19855.099999999999</v>
      </c>
    </row>
    <row r="116" spans="1:9" ht="78.75" x14ac:dyDescent="0.25">
      <c r="A116" s="44" t="s">
        <v>124</v>
      </c>
      <c r="B116" s="29" t="s">
        <v>15</v>
      </c>
      <c r="C116" s="43" t="s">
        <v>125</v>
      </c>
      <c r="D116" s="94">
        <v>0</v>
      </c>
      <c r="E116" s="97"/>
      <c r="F116" s="97"/>
      <c r="G116" s="97"/>
      <c r="H116" s="97">
        <v>0</v>
      </c>
      <c r="I116" s="97">
        <v>0</v>
      </c>
    </row>
    <row r="117" spans="1:9" ht="17.25" customHeight="1" x14ac:dyDescent="0.25">
      <c r="A117" s="50" t="s">
        <v>7</v>
      </c>
      <c r="B117" s="29" t="s">
        <v>8</v>
      </c>
      <c r="C117" s="43" t="s">
        <v>125</v>
      </c>
      <c r="D117" s="94">
        <v>11041</v>
      </c>
      <c r="E117" s="97">
        <v>0</v>
      </c>
      <c r="F117" s="97">
        <v>0</v>
      </c>
      <c r="G117" s="97"/>
      <c r="H117" s="97"/>
      <c r="I117" s="97">
        <v>11041</v>
      </c>
    </row>
    <row r="118" spans="1:9" ht="17.25" customHeight="1" x14ac:dyDescent="0.25">
      <c r="A118" s="50" t="s">
        <v>9</v>
      </c>
      <c r="B118" s="29" t="s">
        <v>10</v>
      </c>
      <c r="C118" s="43" t="s">
        <v>125</v>
      </c>
      <c r="D118" s="94">
        <v>7506</v>
      </c>
      <c r="E118" s="97">
        <v>0</v>
      </c>
      <c r="F118" s="97">
        <v>0</v>
      </c>
      <c r="G118" s="97"/>
      <c r="H118" s="97"/>
      <c r="I118" s="97">
        <v>7506</v>
      </c>
    </row>
    <row r="119" spans="1:9" s="25" customFormat="1" ht="31.5" x14ac:dyDescent="0.25">
      <c r="A119" s="23" t="s">
        <v>126</v>
      </c>
      <c r="B119" s="26" t="s">
        <v>8</v>
      </c>
      <c r="C119" s="59"/>
      <c r="D119" s="87">
        <v>261686.70000000004</v>
      </c>
      <c r="E119" s="100">
        <v>183134.08965000004</v>
      </c>
      <c r="F119" s="100">
        <v>69.982192312410234</v>
      </c>
      <c r="G119" s="100">
        <v>183134.08965000004</v>
      </c>
      <c r="H119" s="100">
        <v>0</v>
      </c>
      <c r="I119" s="100">
        <v>78552.610350000003</v>
      </c>
    </row>
    <row r="120" spans="1:9" s="25" customFormat="1" x14ac:dyDescent="0.25">
      <c r="A120" s="18" t="s">
        <v>7</v>
      </c>
      <c r="B120" s="26" t="s">
        <v>8</v>
      </c>
      <c r="C120" s="42"/>
      <c r="D120" s="89">
        <v>261686.70000000004</v>
      </c>
      <c r="E120" s="104">
        <v>183134.08965000004</v>
      </c>
      <c r="F120" s="104">
        <v>69.982192312410234</v>
      </c>
      <c r="G120" s="104">
        <v>183134.08965000004</v>
      </c>
      <c r="H120" s="104">
        <v>0</v>
      </c>
      <c r="I120" s="104">
        <v>78552.610350000003</v>
      </c>
    </row>
    <row r="121" spans="1:9" ht="63" x14ac:dyDescent="0.25">
      <c r="A121" s="33" t="s">
        <v>127</v>
      </c>
      <c r="B121" s="29" t="s">
        <v>8</v>
      </c>
      <c r="C121" s="60" t="s">
        <v>128</v>
      </c>
      <c r="D121" s="94">
        <v>1066.2</v>
      </c>
      <c r="E121" s="97">
        <v>914.02</v>
      </c>
      <c r="F121" s="97">
        <v>85.726880510223211</v>
      </c>
      <c r="G121" s="97">
        <v>914.02</v>
      </c>
      <c r="H121" s="97">
        <v>0</v>
      </c>
      <c r="I121" s="97">
        <f>D121-E121</f>
        <v>152.18000000000006</v>
      </c>
    </row>
    <row r="122" spans="1:9" ht="78.75" x14ac:dyDescent="0.25">
      <c r="A122" s="33" t="s">
        <v>208</v>
      </c>
      <c r="B122" s="29" t="s">
        <v>8</v>
      </c>
      <c r="C122" s="60" t="s">
        <v>209</v>
      </c>
      <c r="D122" s="94">
        <v>81.3</v>
      </c>
      <c r="E122" s="97"/>
      <c r="F122" s="97">
        <v>0</v>
      </c>
      <c r="G122" s="97"/>
      <c r="H122" s="97">
        <v>0</v>
      </c>
      <c r="I122" s="112">
        <f t="shared" ref="I122:I131" si="13">D122-E122</f>
        <v>81.3</v>
      </c>
    </row>
    <row r="123" spans="1:9" ht="110.25" x14ac:dyDescent="0.25">
      <c r="A123" s="31" t="s">
        <v>129</v>
      </c>
      <c r="B123" s="29" t="s">
        <v>8</v>
      </c>
      <c r="C123" s="60" t="s">
        <v>130</v>
      </c>
      <c r="D123" s="94">
        <v>1126.5999999999999</v>
      </c>
      <c r="E123" s="97">
        <v>223</v>
      </c>
      <c r="F123" s="97">
        <v>19.794070655068349</v>
      </c>
      <c r="G123" s="97">
        <v>223</v>
      </c>
      <c r="H123" s="97">
        <v>0</v>
      </c>
      <c r="I123" s="112">
        <f t="shared" si="13"/>
        <v>903.59999999999991</v>
      </c>
    </row>
    <row r="124" spans="1:9" ht="31.5" x14ac:dyDescent="0.25">
      <c r="A124" s="32" t="s">
        <v>131</v>
      </c>
      <c r="B124" s="29" t="s">
        <v>8</v>
      </c>
      <c r="C124" s="61" t="s">
        <v>132</v>
      </c>
      <c r="D124" s="94">
        <v>117000</v>
      </c>
      <c r="E124" s="97">
        <v>112000</v>
      </c>
      <c r="F124" s="97">
        <v>95.726495726495727</v>
      </c>
      <c r="G124" s="97">
        <v>112000</v>
      </c>
      <c r="H124" s="97">
        <v>0</v>
      </c>
      <c r="I124" s="112">
        <f t="shared" si="13"/>
        <v>5000</v>
      </c>
    </row>
    <row r="125" spans="1:9" ht="63" x14ac:dyDescent="0.25">
      <c r="A125" s="36" t="s">
        <v>133</v>
      </c>
      <c r="B125" s="29" t="s">
        <v>8</v>
      </c>
      <c r="C125" s="43" t="s">
        <v>134</v>
      </c>
      <c r="D125" s="94">
        <v>61660.800000000003</v>
      </c>
      <c r="E125" s="97">
        <v>40678.469480000007</v>
      </c>
      <c r="F125" s="97">
        <v>65.971361837666734</v>
      </c>
      <c r="G125" s="97">
        <v>40678.469480000007</v>
      </c>
      <c r="H125" s="97">
        <v>0</v>
      </c>
      <c r="I125" s="112">
        <f t="shared" si="13"/>
        <v>20982.330519999996</v>
      </c>
    </row>
    <row r="126" spans="1:9" ht="78.75" x14ac:dyDescent="0.25">
      <c r="A126" s="28" t="s">
        <v>135</v>
      </c>
      <c r="B126" s="29" t="s">
        <v>8</v>
      </c>
      <c r="C126" s="43" t="s">
        <v>136</v>
      </c>
      <c r="D126" s="94">
        <v>402</v>
      </c>
      <c r="E126" s="97">
        <v>108.56455</v>
      </c>
      <c r="F126" s="97">
        <v>27.006106965174126</v>
      </c>
      <c r="G126" s="97">
        <v>108.56455</v>
      </c>
      <c r="H126" s="97">
        <v>0</v>
      </c>
      <c r="I126" s="112">
        <f t="shared" si="13"/>
        <v>293.43545</v>
      </c>
    </row>
    <row r="127" spans="1:9" ht="52.5" customHeight="1" x14ac:dyDescent="0.25">
      <c r="A127" s="31" t="s">
        <v>137</v>
      </c>
      <c r="B127" s="29" t="s">
        <v>8</v>
      </c>
      <c r="C127" s="43" t="s">
        <v>138</v>
      </c>
      <c r="D127" s="94">
        <v>455.6</v>
      </c>
      <c r="E127" s="97">
        <v>123.56545999999999</v>
      </c>
      <c r="F127" s="97">
        <v>27.121479367866545</v>
      </c>
      <c r="G127" s="97">
        <v>123.56546</v>
      </c>
      <c r="H127" s="97">
        <v>0</v>
      </c>
      <c r="I127" s="112">
        <f t="shared" si="13"/>
        <v>332.03454000000005</v>
      </c>
    </row>
    <row r="128" spans="1:9" ht="63" x14ac:dyDescent="0.25">
      <c r="A128" s="31" t="s">
        <v>196</v>
      </c>
      <c r="B128" s="29" t="s">
        <v>8</v>
      </c>
      <c r="C128" s="43" t="s">
        <v>139</v>
      </c>
      <c r="D128" s="94">
        <v>894.2</v>
      </c>
      <c r="E128" s="97">
        <v>558.74915999999996</v>
      </c>
      <c r="F128" s="97">
        <v>62.48592708566315</v>
      </c>
      <c r="G128" s="97">
        <v>558.74915999999996</v>
      </c>
      <c r="H128" s="97">
        <v>0</v>
      </c>
      <c r="I128" s="112">
        <f t="shared" si="13"/>
        <v>335.45084000000008</v>
      </c>
    </row>
    <row r="129" spans="1:9" ht="78.75" x14ac:dyDescent="0.25">
      <c r="A129" s="31" t="s">
        <v>140</v>
      </c>
      <c r="B129" s="29" t="s">
        <v>8</v>
      </c>
      <c r="C129" s="43" t="s">
        <v>141</v>
      </c>
      <c r="D129" s="94">
        <v>17500</v>
      </c>
      <c r="E129" s="97">
        <v>17500</v>
      </c>
      <c r="F129" s="97">
        <v>100</v>
      </c>
      <c r="G129" s="97">
        <v>17500</v>
      </c>
      <c r="H129" s="97">
        <v>0</v>
      </c>
      <c r="I129" s="112">
        <f t="shared" si="13"/>
        <v>0</v>
      </c>
    </row>
    <row r="130" spans="1:9" ht="47.25" x14ac:dyDescent="0.25">
      <c r="A130" s="79" t="s">
        <v>197</v>
      </c>
      <c r="B130" s="29" t="s">
        <v>8</v>
      </c>
      <c r="C130" s="43" t="s">
        <v>198</v>
      </c>
      <c r="D130" s="94">
        <v>1500</v>
      </c>
      <c r="E130" s="97"/>
      <c r="F130" s="97">
        <v>0</v>
      </c>
      <c r="G130" s="97"/>
      <c r="H130" s="97">
        <v>0</v>
      </c>
      <c r="I130" s="112">
        <f t="shared" si="13"/>
        <v>1500</v>
      </c>
    </row>
    <row r="131" spans="1:9" ht="220.5" x14ac:dyDescent="0.25">
      <c r="A131" s="31" t="s">
        <v>199</v>
      </c>
      <c r="B131" s="29" t="s">
        <v>8</v>
      </c>
      <c r="C131" s="43" t="s">
        <v>142</v>
      </c>
      <c r="D131" s="94">
        <v>60000</v>
      </c>
      <c r="E131" s="97">
        <v>11027.721</v>
      </c>
      <c r="F131" s="97">
        <v>18.379535000000001</v>
      </c>
      <c r="G131" s="103">
        <v>11027.721</v>
      </c>
      <c r="H131" s="97">
        <v>0</v>
      </c>
      <c r="I131" s="112">
        <f t="shared" si="13"/>
        <v>48972.279000000002</v>
      </c>
    </row>
    <row r="132" spans="1:9" s="25" customFormat="1" x14ac:dyDescent="0.25">
      <c r="A132" s="23" t="s">
        <v>143</v>
      </c>
      <c r="B132" s="29" t="s">
        <v>15</v>
      </c>
      <c r="C132" s="41">
        <v>0</v>
      </c>
      <c r="D132" s="87">
        <v>517241.7</v>
      </c>
      <c r="E132" s="100">
        <v>454518.60710000002</v>
      </c>
      <c r="F132" s="100">
        <v>87.873542891070073</v>
      </c>
      <c r="G132" s="100">
        <v>454307.07829999999</v>
      </c>
      <c r="H132" s="100">
        <v>211.52880000000005</v>
      </c>
      <c r="I132" s="100">
        <f>D132-E132</f>
        <v>62723.092899999989</v>
      </c>
    </row>
    <row r="133" spans="1:9" s="25" customFormat="1" x14ac:dyDescent="0.25">
      <c r="A133" s="18" t="s">
        <v>7</v>
      </c>
      <c r="B133" s="26" t="s">
        <v>8</v>
      </c>
      <c r="C133" s="42"/>
      <c r="D133" s="89">
        <v>452441.8</v>
      </c>
      <c r="E133" s="104">
        <v>389844.63361000002</v>
      </c>
      <c r="F133" s="104">
        <v>86.164592575221832</v>
      </c>
      <c r="G133" s="104">
        <v>389633.10480999999</v>
      </c>
      <c r="H133" s="104">
        <v>211.52880000000005</v>
      </c>
      <c r="I133" s="104">
        <f>D133-E133</f>
        <v>62597.166389999969</v>
      </c>
    </row>
    <row r="134" spans="1:9" s="25" customFormat="1" x14ac:dyDescent="0.25">
      <c r="A134" s="18" t="s">
        <v>9</v>
      </c>
      <c r="B134" s="26" t="s">
        <v>10</v>
      </c>
      <c r="C134" s="42"/>
      <c r="D134" s="89">
        <v>64799.9</v>
      </c>
      <c r="E134" s="104">
        <v>64673.973489999997</v>
      </c>
      <c r="F134" s="104">
        <v>99.805668666155341</v>
      </c>
      <c r="G134" s="104">
        <v>64673.973489999997</v>
      </c>
      <c r="H134" s="104">
        <v>0</v>
      </c>
      <c r="I134" s="116">
        <f>D134-E134</f>
        <v>125.92651000000478</v>
      </c>
    </row>
    <row r="135" spans="1:9" ht="87" customHeight="1" x14ac:dyDescent="0.25">
      <c r="A135" s="31" t="s">
        <v>144</v>
      </c>
      <c r="B135" s="29" t="s">
        <v>8</v>
      </c>
      <c r="C135" s="43" t="s">
        <v>145</v>
      </c>
      <c r="D135" s="94">
        <v>32471.199999999997</v>
      </c>
      <c r="E135" s="97">
        <v>32471.171999999999</v>
      </c>
      <c r="F135" s="97">
        <v>99.999913769740573</v>
      </c>
      <c r="G135" s="97">
        <v>32471.171999999999</v>
      </c>
      <c r="H135" s="97">
        <v>0</v>
      </c>
      <c r="I135" s="97">
        <f>D135-E135</f>
        <v>2.7999999998428393E-2</v>
      </c>
    </row>
    <row r="136" spans="1:9" ht="141.75" x14ac:dyDescent="0.25">
      <c r="A136" s="28" t="s">
        <v>146</v>
      </c>
      <c r="B136" s="29" t="s">
        <v>8</v>
      </c>
      <c r="C136" s="43" t="s">
        <v>147</v>
      </c>
      <c r="D136" s="94">
        <v>27328.799999999999</v>
      </c>
      <c r="E136" s="97">
        <v>27328.799999999999</v>
      </c>
      <c r="F136" s="97">
        <v>100</v>
      </c>
      <c r="G136" s="97">
        <v>27328.799999999999</v>
      </c>
      <c r="H136" s="97">
        <v>0</v>
      </c>
      <c r="I136" s="112">
        <f t="shared" ref="I136:I142" si="14">D136-E136</f>
        <v>0</v>
      </c>
    </row>
    <row r="137" spans="1:9" ht="31.5" x14ac:dyDescent="0.25">
      <c r="A137" s="31" t="s">
        <v>148</v>
      </c>
      <c r="B137" s="29" t="s">
        <v>15</v>
      </c>
      <c r="C137" s="43" t="s">
        <v>200</v>
      </c>
      <c r="D137" s="94">
        <v>0</v>
      </c>
      <c r="E137" s="97">
        <v>0</v>
      </c>
      <c r="F137" s="97"/>
      <c r="G137" s="97"/>
      <c r="H137" s="102">
        <v>0</v>
      </c>
      <c r="I137" s="112">
        <f t="shared" si="14"/>
        <v>0</v>
      </c>
    </row>
    <row r="138" spans="1:9" x14ac:dyDescent="0.25">
      <c r="A138" s="18" t="s">
        <v>7</v>
      </c>
      <c r="B138" s="29" t="s">
        <v>8</v>
      </c>
      <c r="C138" s="43" t="s">
        <v>200</v>
      </c>
      <c r="D138" s="94">
        <v>46285.7</v>
      </c>
      <c r="E138" s="97">
        <v>46195.752439999997</v>
      </c>
      <c r="F138" s="97">
        <v>99.805668791873074</v>
      </c>
      <c r="G138" s="97">
        <v>46195.752439999997</v>
      </c>
      <c r="H138" s="97">
        <v>0</v>
      </c>
      <c r="I138" s="112">
        <f t="shared" si="14"/>
        <v>89.947560000000522</v>
      </c>
    </row>
    <row r="139" spans="1:9" x14ac:dyDescent="0.25">
      <c r="A139" s="18" t="s">
        <v>9</v>
      </c>
      <c r="B139" s="29" t="s">
        <v>10</v>
      </c>
      <c r="C139" s="43" t="s">
        <v>200</v>
      </c>
      <c r="D139" s="94">
        <v>64799.9</v>
      </c>
      <c r="E139" s="97">
        <v>64673.973489999997</v>
      </c>
      <c r="F139" s="97">
        <v>99.805668666155341</v>
      </c>
      <c r="G139" s="97">
        <v>64673.973489999997</v>
      </c>
      <c r="H139" s="97">
        <v>0</v>
      </c>
      <c r="I139" s="112">
        <f t="shared" si="14"/>
        <v>125.92651000000478</v>
      </c>
    </row>
    <row r="140" spans="1:9" ht="63" x14ac:dyDescent="0.25">
      <c r="A140" s="31" t="s">
        <v>149</v>
      </c>
      <c r="B140" s="29" t="s">
        <v>8</v>
      </c>
      <c r="C140" s="43" t="s">
        <v>201</v>
      </c>
      <c r="D140" s="94">
        <v>207625.69999999998</v>
      </c>
      <c r="E140" s="97">
        <v>202291.76037</v>
      </c>
      <c r="F140" s="97">
        <v>97.430982951532513</v>
      </c>
      <c r="G140" s="97">
        <v>202080.23157</v>
      </c>
      <c r="H140" s="97">
        <v>211.52880000000005</v>
      </c>
      <c r="I140" s="112">
        <f t="shared" si="14"/>
        <v>5333.9396299999789</v>
      </c>
    </row>
    <row r="141" spans="1:9" ht="63" x14ac:dyDescent="0.25">
      <c r="A141" s="31" t="s">
        <v>150</v>
      </c>
      <c r="B141" s="29" t="s">
        <v>8</v>
      </c>
      <c r="C141" s="43" t="s">
        <v>202</v>
      </c>
      <c r="D141" s="94">
        <v>13664.4</v>
      </c>
      <c r="E141" s="97">
        <v>8808.3287999999993</v>
      </c>
      <c r="F141" s="97">
        <v>64.461877579696136</v>
      </c>
      <c r="G141" s="97">
        <v>8808.3287999999993</v>
      </c>
      <c r="H141" s="97">
        <v>0</v>
      </c>
      <c r="I141" s="112">
        <f t="shared" si="14"/>
        <v>4856.0712000000003</v>
      </c>
    </row>
    <row r="142" spans="1:9" ht="47.25" x14ac:dyDescent="0.25">
      <c r="A142" s="28" t="s">
        <v>151</v>
      </c>
      <c r="B142" s="29" t="s">
        <v>8</v>
      </c>
      <c r="C142" s="60" t="s">
        <v>152</v>
      </c>
      <c r="D142" s="94">
        <v>125066</v>
      </c>
      <c r="E142" s="97">
        <v>72748.820000000007</v>
      </c>
      <c r="F142" s="97">
        <v>58.168343114835373</v>
      </c>
      <c r="G142" s="97">
        <v>72748.820000000007</v>
      </c>
      <c r="H142" s="97">
        <v>0</v>
      </c>
      <c r="I142" s="112">
        <f t="shared" si="14"/>
        <v>52317.179999999993</v>
      </c>
    </row>
    <row r="143" spans="1:9" s="25" customFormat="1" ht="31.5" x14ac:dyDescent="0.25">
      <c r="A143" s="23" t="s">
        <v>153</v>
      </c>
      <c r="B143" s="26" t="s">
        <v>8</v>
      </c>
      <c r="C143" s="41">
        <v>0</v>
      </c>
      <c r="D143" s="87">
        <v>30000</v>
      </c>
      <c r="E143" s="100">
        <v>24802.181380000002</v>
      </c>
      <c r="F143" s="100">
        <v>82.673937933333335</v>
      </c>
      <c r="G143" s="100">
        <v>24802.181380000002</v>
      </c>
      <c r="H143" s="100">
        <v>0</v>
      </c>
      <c r="I143" s="100">
        <v>5197.81862</v>
      </c>
    </row>
    <row r="144" spans="1:9" s="25" customFormat="1" x14ac:dyDescent="0.25">
      <c r="A144" s="18" t="s">
        <v>7</v>
      </c>
      <c r="B144" s="26" t="s">
        <v>8</v>
      </c>
      <c r="C144" s="42"/>
      <c r="D144" s="89">
        <v>30000</v>
      </c>
      <c r="E144" s="104">
        <v>24802.181380000002</v>
      </c>
      <c r="F144" s="104">
        <v>82.673937933333335</v>
      </c>
      <c r="G144" s="104">
        <v>24802.181380000002</v>
      </c>
      <c r="H144" s="104">
        <v>0</v>
      </c>
      <c r="I144" s="104">
        <v>5197.81862</v>
      </c>
    </row>
    <row r="145" spans="1:9" ht="31.5" x14ac:dyDescent="0.25">
      <c r="A145" s="62" t="s">
        <v>154</v>
      </c>
      <c r="B145" s="29" t="s">
        <v>8</v>
      </c>
      <c r="C145" s="43" t="s">
        <v>155</v>
      </c>
      <c r="D145" s="94">
        <v>17538.3</v>
      </c>
      <c r="E145" s="97">
        <v>16000</v>
      </c>
      <c r="F145" s="97">
        <v>91.22891044171898</v>
      </c>
      <c r="G145" s="103">
        <v>16000</v>
      </c>
      <c r="H145" s="97">
        <v>0</v>
      </c>
      <c r="I145" s="97">
        <v>1538.2999999999993</v>
      </c>
    </row>
    <row r="146" spans="1:9" ht="78.75" x14ac:dyDescent="0.25">
      <c r="A146" s="44" t="s">
        <v>156</v>
      </c>
      <c r="B146" s="29" t="s">
        <v>8</v>
      </c>
      <c r="C146" s="43" t="s">
        <v>157</v>
      </c>
      <c r="D146" s="94">
        <v>4000</v>
      </c>
      <c r="E146" s="97">
        <v>1480.452</v>
      </c>
      <c r="F146" s="97">
        <v>37.011300000000006</v>
      </c>
      <c r="G146" s="103">
        <v>1480.452</v>
      </c>
      <c r="H146" s="97">
        <v>0</v>
      </c>
      <c r="I146" s="97">
        <v>2519.5479999999998</v>
      </c>
    </row>
    <row r="147" spans="1:9" ht="78.75" x14ac:dyDescent="0.25">
      <c r="A147" s="44" t="s">
        <v>158</v>
      </c>
      <c r="B147" s="29" t="s">
        <v>8</v>
      </c>
      <c r="C147" s="43" t="s">
        <v>159</v>
      </c>
      <c r="D147" s="94">
        <v>8461.7000000000007</v>
      </c>
      <c r="E147" s="97">
        <v>7321.7293799999998</v>
      </c>
      <c r="F147" s="97">
        <v>86.527877140527309</v>
      </c>
      <c r="G147" s="103">
        <v>7321.7293799999998</v>
      </c>
      <c r="H147" s="97">
        <v>0</v>
      </c>
      <c r="I147" s="97">
        <v>1139.970620000001</v>
      </c>
    </row>
    <row r="148" spans="1:9" s="25" customFormat="1" ht="33.75" customHeight="1" x14ac:dyDescent="0.25">
      <c r="A148" s="23" t="s">
        <v>160</v>
      </c>
      <c r="B148" s="26" t="s">
        <v>8</v>
      </c>
      <c r="C148" s="41">
        <v>0</v>
      </c>
      <c r="D148" s="87">
        <f>D149</f>
        <v>1620302.8</v>
      </c>
      <c r="E148" s="115">
        <f>E149</f>
        <v>1225566.01774</v>
      </c>
      <c r="F148" s="100">
        <f>F149</f>
        <v>75.638085531914157</v>
      </c>
      <c r="G148" s="100">
        <f>G149</f>
        <v>1213526.46245</v>
      </c>
      <c r="H148" s="115">
        <f t="shared" ref="H148:I148" si="15">H149</f>
        <v>12039.555289999978</v>
      </c>
      <c r="I148" s="115">
        <f>D148-E148</f>
        <v>394736.78226000001</v>
      </c>
    </row>
    <row r="149" spans="1:9" s="25" customFormat="1" x14ac:dyDescent="0.25">
      <c r="A149" s="18" t="s">
        <v>7</v>
      </c>
      <c r="B149" s="26" t="s">
        <v>8</v>
      </c>
      <c r="C149" s="42"/>
      <c r="D149" s="89">
        <f>D151+D152+D153+D155+D156+D157+D158+D159+D160+D161++D162+D163+D164</f>
        <v>1620302.8</v>
      </c>
      <c r="E149" s="116">
        <f>E151+E152+E153+E155+E156+E157+E158+E159+E160+E161++E162+E163+E164</f>
        <v>1225566.01774</v>
      </c>
      <c r="F149" s="104">
        <f>E149/D149*100</f>
        <v>75.638085531914157</v>
      </c>
      <c r="G149" s="104">
        <f>G151+G152+G153+G155+G156+G157+G158+G159+G160+G161+G162+G163+G164</f>
        <v>1213526.46245</v>
      </c>
      <c r="H149" s="116">
        <f>H151+H152+H153+H155+H156+H157+H158+H159+H160+H161+H162+H163+H164</f>
        <v>12039.555289999978</v>
      </c>
      <c r="I149" s="116">
        <f>D149-E149</f>
        <v>394736.78226000001</v>
      </c>
    </row>
    <row r="150" spans="1:9" s="66" customFormat="1" ht="31.5" x14ac:dyDescent="0.25">
      <c r="A150" s="63" t="s">
        <v>161</v>
      </c>
      <c r="B150" s="64"/>
      <c r="C150" s="65">
        <v>0</v>
      </c>
      <c r="D150" s="88">
        <v>315819.7</v>
      </c>
      <c r="E150" s="106">
        <v>242452.50375</v>
      </c>
      <c r="F150" s="106">
        <v>75.209597864683673</v>
      </c>
      <c r="G150" s="106">
        <v>233059.14846000003</v>
      </c>
      <c r="H150" s="107">
        <v>9393.3552899999777</v>
      </c>
      <c r="I150" s="108">
        <f>D150-E150</f>
        <v>73367.196250000008</v>
      </c>
    </row>
    <row r="151" spans="1:9" x14ac:dyDescent="0.25">
      <c r="A151" s="44" t="s">
        <v>162</v>
      </c>
      <c r="B151" s="29" t="s">
        <v>8</v>
      </c>
      <c r="C151" s="43" t="s">
        <v>163</v>
      </c>
      <c r="D151" s="94">
        <v>173582.7</v>
      </c>
      <c r="E151" s="106">
        <v>143367.30374999999</v>
      </c>
      <c r="F151" s="106">
        <v>82.593083152871799</v>
      </c>
      <c r="G151" s="106">
        <v>133973.94846000001</v>
      </c>
      <c r="H151" s="106">
        <v>9393.3552899999777</v>
      </c>
      <c r="I151" s="106">
        <f>D152-E152</f>
        <v>11917.699999999997</v>
      </c>
    </row>
    <row r="152" spans="1:9" s="80" customFormat="1" x14ac:dyDescent="0.25">
      <c r="A152" s="44" t="s">
        <v>164</v>
      </c>
      <c r="B152" s="29" t="s">
        <v>8</v>
      </c>
      <c r="C152" s="43" t="s">
        <v>163</v>
      </c>
      <c r="D152" s="94">
        <v>48156.1</v>
      </c>
      <c r="E152" s="109">
        <v>36238.400000000001</v>
      </c>
      <c r="F152" s="109">
        <v>75.25194108326879</v>
      </c>
      <c r="G152" s="109">
        <v>36238.400000000001</v>
      </c>
      <c r="H152" s="109">
        <v>0</v>
      </c>
      <c r="I152" s="112">
        <f t="shared" ref="I152:I153" si="16">D153-E153</f>
        <v>27488.479999999996</v>
      </c>
    </row>
    <row r="153" spans="1:9" s="80" customFormat="1" x14ac:dyDescent="0.25">
      <c r="A153" s="44" t="s">
        <v>165</v>
      </c>
      <c r="B153" s="29" t="s">
        <v>8</v>
      </c>
      <c r="C153" s="43" t="s">
        <v>163</v>
      </c>
      <c r="D153" s="94">
        <v>100630.3</v>
      </c>
      <c r="E153" s="109">
        <v>73141.820000000007</v>
      </c>
      <c r="F153" s="109">
        <v>72.683694672479376</v>
      </c>
      <c r="G153" s="109">
        <v>73141.820000000007</v>
      </c>
      <c r="H153" s="109">
        <v>0</v>
      </c>
      <c r="I153" s="112">
        <f t="shared" si="16"/>
        <v>270310.82099999976</v>
      </c>
    </row>
    <row r="154" spans="1:9" s="68" customFormat="1" ht="31.5" x14ac:dyDescent="0.25">
      <c r="A154" s="63" t="s">
        <v>166</v>
      </c>
      <c r="B154" s="64"/>
      <c r="C154" s="67"/>
      <c r="D154" s="88">
        <v>1118562.3999999999</v>
      </c>
      <c r="E154" s="109">
        <v>848251.57900000014</v>
      </c>
      <c r="F154" s="109">
        <v>76.574023539709245</v>
      </c>
      <c r="G154" s="109">
        <v>848251.57900000014</v>
      </c>
      <c r="H154" s="111">
        <v>0</v>
      </c>
      <c r="I154" s="111">
        <f>D154-E154</f>
        <v>270310.82099999976</v>
      </c>
    </row>
    <row r="155" spans="1:9" s="80" customFormat="1" ht="33.75" customHeight="1" x14ac:dyDescent="0.25">
      <c r="A155" s="44" t="s">
        <v>167</v>
      </c>
      <c r="B155" s="29" t="s">
        <v>8</v>
      </c>
      <c r="C155" s="43" t="s">
        <v>168</v>
      </c>
      <c r="D155" s="94">
        <v>25542.6</v>
      </c>
      <c r="E155" s="109">
        <v>18490.978999999999</v>
      </c>
      <c r="F155" s="109">
        <v>72.392704736401143</v>
      </c>
      <c r="G155" s="109">
        <v>18490.978999999999</v>
      </c>
      <c r="H155" s="109">
        <v>0</v>
      </c>
      <c r="I155" s="109">
        <f>D155-E155</f>
        <v>7051.6209999999992</v>
      </c>
    </row>
    <row r="156" spans="1:9" s="80" customFormat="1" ht="25.5" customHeight="1" x14ac:dyDescent="0.25">
      <c r="A156" s="69" t="s">
        <v>169</v>
      </c>
      <c r="B156" s="70" t="s">
        <v>8</v>
      </c>
      <c r="C156" s="43" t="s">
        <v>168</v>
      </c>
      <c r="D156" s="94">
        <v>811002.4</v>
      </c>
      <c r="E156" s="109">
        <v>656118.30000000005</v>
      </c>
      <c r="F156" s="109">
        <v>80.90214036357969</v>
      </c>
      <c r="G156" s="109">
        <v>656118.30000000005</v>
      </c>
      <c r="H156" s="109">
        <v>0</v>
      </c>
      <c r="I156" s="112">
        <f t="shared" ref="I156:I164" si="17">D156-E156</f>
        <v>154884.09999999998</v>
      </c>
    </row>
    <row r="157" spans="1:9" s="80" customFormat="1" ht="30.75" customHeight="1" x14ac:dyDescent="0.25">
      <c r="A157" s="44" t="s">
        <v>170</v>
      </c>
      <c r="B157" s="29" t="s">
        <v>8</v>
      </c>
      <c r="C157" s="71" t="s">
        <v>171</v>
      </c>
      <c r="D157" s="94">
        <v>270571</v>
      </c>
      <c r="E157" s="109">
        <v>173305.3</v>
      </c>
      <c r="F157" s="109">
        <v>64.051690683776158</v>
      </c>
      <c r="G157" s="109">
        <v>173305.3</v>
      </c>
      <c r="H157" s="109">
        <v>0</v>
      </c>
      <c r="I157" s="112">
        <f t="shared" si="17"/>
        <v>97265.700000000012</v>
      </c>
    </row>
    <row r="158" spans="1:9" s="80" customFormat="1" x14ac:dyDescent="0.25">
      <c r="A158" s="72" t="s">
        <v>172</v>
      </c>
      <c r="B158" s="29" t="s">
        <v>8</v>
      </c>
      <c r="C158" s="71" t="s">
        <v>173</v>
      </c>
      <c r="D158" s="94">
        <v>637.70000000000005</v>
      </c>
      <c r="E158" s="109">
        <v>337</v>
      </c>
      <c r="F158" s="109">
        <v>52.846165908734513</v>
      </c>
      <c r="G158" s="109">
        <v>337</v>
      </c>
      <c r="H158" s="109">
        <v>0</v>
      </c>
      <c r="I158" s="112">
        <f t="shared" si="17"/>
        <v>300.70000000000005</v>
      </c>
    </row>
    <row r="159" spans="1:9" ht="47.25" x14ac:dyDescent="0.25">
      <c r="A159" s="31" t="s">
        <v>174</v>
      </c>
      <c r="B159" s="29" t="s">
        <v>8</v>
      </c>
      <c r="C159" s="43" t="s">
        <v>175</v>
      </c>
      <c r="D159" s="94">
        <v>977</v>
      </c>
      <c r="E159" s="97">
        <v>112.04482</v>
      </c>
      <c r="F159" s="97">
        <v>11.468251791197543</v>
      </c>
      <c r="G159" s="97">
        <v>112.04482</v>
      </c>
      <c r="H159" s="97">
        <v>0</v>
      </c>
      <c r="I159" s="112">
        <f t="shared" si="17"/>
        <v>864.95518000000004</v>
      </c>
    </row>
    <row r="160" spans="1:9" ht="47.25" x14ac:dyDescent="0.25">
      <c r="A160" s="36" t="s">
        <v>176</v>
      </c>
      <c r="B160" s="29" t="s">
        <v>8</v>
      </c>
      <c r="C160" s="43" t="s">
        <v>177</v>
      </c>
      <c r="D160" s="94">
        <v>60490.899999999994</v>
      </c>
      <c r="E160" s="97">
        <v>17462.258570000002</v>
      </c>
      <c r="F160" s="97">
        <v>28.867579371442652</v>
      </c>
      <c r="G160" s="97">
        <v>17462.258570000002</v>
      </c>
      <c r="H160" s="97">
        <v>0</v>
      </c>
      <c r="I160" s="112">
        <f t="shared" si="17"/>
        <v>43028.641429999989</v>
      </c>
    </row>
    <row r="161" spans="1:9" ht="63" x14ac:dyDescent="0.25">
      <c r="A161" s="36" t="s">
        <v>178</v>
      </c>
      <c r="B161" s="29" t="s">
        <v>8</v>
      </c>
      <c r="C161" s="43" t="s">
        <v>179</v>
      </c>
      <c r="D161" s="94">
        <v>1193.7</v>
      </c>
      <c r="E161" s="97">
        <v>901.1816</v>
      </c>
      <c r="F161" s="97">
        <v>75.494814442489727</v>
      </c>
      <c r="G161" s="97">
        <v>901.1816</v>
      </c>
      <c r="H161" s="97">
        <v>0</v>
      </c>
      <c r="I161" s="112">
        <f t="shared" si="17"/>
        <v>292.51840000000004</v>
      </c>
    </row>
    <row r="162" spans="1:9" x14ac:dyDescent="0.25">
      <c r="A162" s="36" t="s">
        <v>180</v>
      </c>
      <c r="B162" s="29" t="s">
        <v>8</v>
      </c>
      <c r="C162" s="43" t="s">
        <v>181</v>
      </c>
      <c r="D162" s="94">
        <v>9027.5</v>
      </c>
      <c r="E162" s="97">
        <v>4763.3999999999996</v>
      </c>
      <c r="F162" s="97">
        <v>52.765438936582662</v>
      </c>
      <c r="G162" s="97">
        <v>2117.1999999999998</v>
      </c>
      <c r="H162" s="97">
        <v>2646.2</v>
      </c>
      <c r="I162" s="112">
        <f t="shared" si="17"/>
        <v>4264.1000000000004</v>
      </c>
    </row>
    <row r="163" spans="1:9" ht="47.25" x14ac:dyDescent="0.25">
      <c r="A163" s="44" t="s">
        <v>182</v>
      </c>
      <c r="B163" s="29" t="s">
        <v>8</v>
      </c>
      <c r="C163" s="43" t="s">
        <v>183</v>
      </c>
      <c r="D163" s="94">
        <v>118223.3</v>
      </c>
      <c r="E163" s="97">
        <v>101103.61</v>
      </c>
      <c r="F163" s="97">
        <v>85.519191225418339</v>
      </c>
      <c r="G163" s="97">
        <v>101103.61</v>
      </c>
      <c r="H163" s="105">
        <v>0</v>
      </c>
      <c r="I163" s="112">
        <f t="shared" si="17"/>
        <v>17119.690000000002</v>
      </c>
    </row>
    <row r="164" spans="1:9" ht="78.75" x14ac:dyDescent="0.25">
      <c r="A164" s="62" t="s">
        <v>184</v>
      </c>
      <c r="B164" s="29" t="s">
        <v>8</v>
      </c>
      <c r="C164" s="43" t="s">
        <v>185</v>
      </c>
      <c r="D164" s="82">
        <v>267.60000000000002</v>
      </c>
      <c r="E164" s="97">
        <v>224.42</v>
      </c>
      <c r="F164" s="97">
        <v>83.863976083707016</v>
      </c>
      <c r="G164" s="97">
        <v>224.42</v>
      </c>
      <c r="H164" s="97">
        <v>0</v>
      </c>
      <c r="I164" s="112">
        <f t="shared" si="17"/>
        <v>43.180000000000035</v>
      </c>
    </row>
    <row r="165" spans="1:9" x14ac:dyDescent="0.25">
      <c r="A165" s="73"/>
      <c r="B165" s="74"/>
      <c r="C165" s="75"/>
      <c r="D165" s="95"/>
      <c r="E165" s="81"/>
      <c r="F165" s="81"/>
      <c r="G165" s="83"/>
      <c r="I165" s="81"/>
    </row>
    <row r="166" spans="1:9" x14ac:dyDescent="0.25">
      <c r="A166" s="73"/>
      <c r="B166" s="74"/>
      <c r="C166" s="75"/>
      <c r="D166" s="95"/>
      <c r="E166" s="81"/>
      <c r="F166" s="81"/>
      <c r="G166" s="83"/>
      <c r="I166" s="81"/>
    </row>
    <row r="167" spans="1:9" x14ac:dyDescent="0.25">
      <c r="A167" s="73"/>
      <c r="B167" s="74"/>
      <c r="C167" s="73"/>
    </row>
    <row r="168" spans="1:9" x14ac:dyDescent="0.25">
      <c r="A168" s="73"/>
      <c r="B168" s="74"/>
      <c r="C168" s="73"/>
    </row>
    <row r="169" spans="1:9" x14ac:dyDescent="0.25">
      <c r="A169" s="73"/>
      <c r="B169" s="74"/>
      <c r="C169" s="73"/>
    </row>
    <row r="170" spans="1:9" x14ac:dyDescent="0.25">
      <c r="A170" s="96"/>
      <c r="B170" s="74"/>
      <c r="C170" s="73"/>
    </row>
    <row r="171" spans="1:9" x14ac:dyDescent="0.25">
      <c r="A171" s="73"/>
      <c r="B171" s="74"/>
      <c r="C171" s="73"/>
    </row>
    <row r="172" spans="1:9" x14ac:dyDescent="0.25">
      <c r="A172" s="73"/>
      <c r="B172" s="74"/>
      <c r="C172" s="73"/>
    </row>
    <row r="173" spans="1:9" x14ac:dyDescent="0.25">
      <c r="A173" s="73"/>
      <c r="B173" s="74"/>
      <c r="C173" s="73"/>
    </row>
    <row r="174" spans="1:9" x14ac:dyDescent="0.25">
      <c r="A174" s="73"/>
      <c r="B174" s="74"/>
      <c r="C174" s="73"/>
    </row>
    <row r="175" spans="1:9" x14ac:dyDescent="0.25">
      <c r="A175" s="73"/>
      <c r="B175" s="74"/>
      <c r="C175" s="73"/>
    </row>
    <row r="176" spans="1:9" x14ac:dyDescent="0.25">
      <c r="A176" s="73"/>
      <c r="B176" s="74"/>
      <c r="C176" s="73"/>
    </row>
    <row r="177" spans="1:3" x14ac:dyDescent="0.25">
      <c r="A177" s="73"/>
      <c r="B177" s="74"/>
      <c r="C177" s="73"/>
    </row>
    <row r="178" spans="1:3" x14ac:dyDescent="0.25">
      <c r="A178" s="73"/>
      <c r="B178" s="74"/>
      <c r="C178" s="73"/>
    </row>
    <row r="179" spans="1:3" x14ac:dyDescent="0.25">
      <c r="A179" s="73"/>
      <c r="B179" s="74"/>
      <c r="C179" s="73"/>
    </row>
    <row r="180" spans="1:3" x14ac:dyDescent="0.25">
      <c r="A180" s="73"/>
      <c r="B180" s="74"/>
      <c r="C180" s="73"/>
    </row>
    <row r="181" spans="1:3" x14ac:dyDescent="0.25">
      <c r="A181" s="73"/>
      <c r="B181" s="74"/>
      <c r="C181" s="73"/>
    </row>
    <row r="182" spans="1:3" x14ac:dyDescent="0.25">
      <c r="A182" s="73"/>
      <c r="B182" s="74"/>
      <c r="C182" s="73"/>
    </row>
  </sheetData>
  <autoFilter ref="A7:I164">
    <filterColumn colId="1">
      <filters blank="1">
        <filter val="01"/>
        <filter val="02"/>
        <filter val="соф"/>
      </filters>
    </filterColumn>
  </autoFilter>
  <mergeCells count="11">
    <mergeCell ref="A1:I1"/>
    <mergeCell ref="A2:I2"/>
    <mergeCell ref="A3:I3"/>
    <mergeCell ref="E5:F5"/>
    <mergeCell ref="A5:A6"/>
    <mergeCell ref="B5:B6"/>
    <mergeCell ref="C5:C6"/>
    <mergeCell ref="D5:D6"/>
    <mergeCell ref="G5:G6"/>
    <mergeCell ref="H5:H6"/>
    <mergeCell ref="I5:I6"/>
  </mergeCells>
  <printOptions horizontalCentered="1"/>
  <pageMargins left="0.15748031496062992" right="0.19685039370078741" top="0.31496062992125984" bottom="0.35433070866141736" header="0.15748031496062992" footer="0.19685039370078741"/>
  <pageSetup paperSize="9" scale="70" orientation="landscape"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край </vt:lpstr>
      <vt:lpstr>'край '!Заголовки_для_печати</vt:lpstr>
      <vt:lpstr>'край '!Область_печати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shkolina</dc:creator>
  <cp:lastModifiedBy>Ольга В. Черных</cp:lastModifiedBy>
  <cp:lastPrinted>2019-10-04T10:31:04Z</cp:lastPrinted>
  <dcterms:created xsi:type="dcterms:W3CDTF">2019-03-14T02:49:52Z</dcterms:created>
  <dcterms:modified xsi:type="dcterms:W3CDTF">2019-11-19T03:12:54Z</dcterms:modified>
</cp:coreProperties>
</file>